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firstSheet="2" activeTab="8"/>
  </bookViews>
  <sheets>
    <sheet name="Vendimet dhe Rekomandimet" sheetId="17" r:id="rId1"/>
    <sheet name="Raport financiar" sheetId="13" r:id="rId2"/>
    <sheet name="Tab.e buxhetit" sheetId="7" r:id="rId3"/>
    <sheet name="Kapitalet" sheetId="9" r:id="rId4"/>
    <sheet name="Mallrat" sheetId="12" r:id="rId5"/>
    <sheet name="Subvencionet dhe pagat" sheetId="10" r:id="rId6"/>
    <sheet name="Deputetët" sheetId="20" r:id="rId7"/>
    <sheet name="Administrata" sheetId="19" r:id="rId8"/>
    <sheet name="SMP" sheetId="18" r:id="rId9"/>
  </sheets>
  <definedNames>
    <definedName name="_xlnm.Print_Area" localSheetId="1">'Raport financiar'!$A$1:$S$125</definedName>
  </definedNames>
  <calcPr calcId="125725"/>
</workbook>
</file>

<file path=xl/calcChain.xml><?xml version="1.0" encoding="utf-8"?>
<calcChain xmlns="http://schemas.openxmlformats.org/spreadsheetml/2006/main">
  <c r="I18" i="7"/>
  <c r="H105" i="12"/>
  <c r="F98"/>
  <c r="F92"/>
  <c r="F85"/>
  <c r="F80"/>
  <c r="F61"/>
  <c r="F48"/>
  <c r="F36"/>
  <c r="F29"/>
  <c r="F25" s="1"/>
  <c r="F18"/>
  <c r="F10"/>
  <c r="F5"/>
  <c r="C98"/>
  <c r="C92"/>
  <c r="C85"/>
  <c r="C80"/>
  <c r="C72"/>
  <c r="C48"/>
  <c r="C36"/>
  <c r="C25"/>
  <c r="C18"/>
  <c r="C5"/>
  <c r="F106" l="1"/>
  <c r="C106"/>
  <c r="E103"/>
  <c r="H93" l="1"/>
  <c r="H95"/>
  <c r="H99"/>
  <c r="H86"/>
  <c r="H87"/>
  <c r="H88"/>
  <c r="H89"/>
  <c r="H85"/>
  <c r="H81"/>
  <c r="H69"/>
  <c r="H61"/>
  <c r="H49"/>
  <c r="H45"/>
  <c r="H37"/>
  <c r="H19"/>
  <c r="H20"/>
  <c r="H21"/>
  <c r="H6"/>
  <c r="H7"/>
  <c r="H10"/>
  <c r="H11"/>
  <c r="H12"/>
  <c r="H13"/>
  <c r="H14"/>
  <c r="H15"/>
  <c r="G102"/>
  <c r="H102" s="1"/>
  <c r="G98"/>
  <c r="H98" s="1"/>
  <c r="G92"/>
  <c r="H92" s="1"/>
  <c r="G85"/>
  <c r="G80"/>
  <c r="H80" s="1"/>
  <c r="G72"/>
  <c r="G61"/>
  <c r="G48"/>
  <c r="H48" s="1"/>
  <c r="G36"/>
  <c r="H36" s="1"/>
  <c r="G25"/>
  <c r="G18"/>
  <c r="H18" s="1"/>
  <c r="G10"/>
  <c r="G5"/>
  <c r="E99"/>
  <c r="E93"/>
  <c r="E95"/>
  <c r="E86"/>
  <c r="E87"/>
  <c r="E88"/>
  <c r="E89"/>
  <c r="E81"/>
  <c r="E45"/>
  <c r="E26"/>
  <c r="E29"/>
  <c r="E30"/>
  <c r="E31"/>
  <c r="E32"/>
  <c r="E19"/>
  <c r="E20"/>
  <c r="E21"/>
  <c r="E11"/>
  <c r="E12"/>
  <c r="E13"/>
  <c r="E15"/>
  <c r="E7"/>
  <c r="E6"/>
  <c r="D102"/>
  <c r="E102" s="1"/>
  <c r="D98"/>
  <c r="E98" s="1"/>
  <c r="D92"/>
  <c r="E92" s="1"/>
  <c r="D85"/>
  <c r="E85" s="1"/>
  <c r="D80"/>
  <c r="E80" s="1"/>
  <c r="D72"/>
  <c r="D61"/>
  <c r="D48"/>
  <c r="D36"/>
  <c r="E36" s="1"/>
  <c r="D25"/>
  <c r="E25" s="1"/>
  <c r="D18"/>
  <c r="D10"/>
  <c r="D5"/>
  <c r="E5" s="1"/>
  <c r="G106" l="1"/>
  <c r="H106" s="1"/>
  <c r="D106"/>
  <c r="E106" s="1"/>
  <c r="H5"/>
  <c r="I9" i="9"/>
  <c r="H15" i="7"/>
  <c r="D28" i="10"/>
  <c r="D27"/>
  <c r="D26"/>
  <c r="G14" i="7"/>
  <c r="F15"/>
  <c r="F14"/>
  <c r="G15" l="1"/>
  <c r="H82" i="12"/>
  <c r="E69"/>
  <c r="H68"/>
  <c r="H63"/>
  <c r="E63"/>
  <c r="E61"/>
  <c r="E49"/>
  <c r="E48"/>
  <c r="E37"/>
  <c r="H32"/>
  <c r="H31"/>
  <c r="H30"/>
  <c r="H29"/>
  <c r="H26"/>
  <c r="E18"/>
  <c r="E10"/>
  <c r="H25" l="1"/>
  <c r="J17" i="7"/>
  <c r="I17"/>
  <c r="E28" i="10" l="1"/>
  <c r="E27"/>
  <c r="E26"/>
  <c r="J18" i="7" l="1"/>
  <c r="F7" i="9" l="1"/>
  <c r="F9" s="1"/>
  <c r="G14"/>
  <c r="E9"/>
  <c r="G7" i="10" l="1"/>
  <c r="G5" s="1"/>
  <c r="E29"/>
  <c r="D29"/>
  <c r="C29"/>
  <c r="B29"/>
  <c r="F28"/>
  <c r="F27"/>
  <c r="F26"/>
  <c r="H8"/>
  <c r="E8"/>
  <c r="E7" s="1"/>
  <c r="F7"/>
  <c r="H7" s="1"/>
  <c r="D7"/>
  <c r="D5" s="1"/>
  <c r="E5" s="1"/>
  <c r="C7"/>
  <c r="F5"/>
  <c r="J16" i="9"/>
  <c r="E7"/>
  <c r="G7" s="1"/>
  <c r="I7"/>
  <c r="H7"/>
  <c r="H9" s="1"/>
  <c r="D19" i="7"/>
  <c r="C19"/>
  <c r="E18"/>
  <c r="E17"/>
  <c r="J16"/>
  <c r="I16"/>
  <c r="E16"/>
  <c r="I15"/>
  <c r="J15"/>
  <c r="E15"/>
  <c r="I14"/>
  <c r="G19"/>
  <c r="F19"/>
  <c r="E14"/>
  <c r="J9" i="9" l="1"/>
  <c r="E19" i="7"/>
  <c r="J7" i="9"/>
  <c r="F29" i="10"/>
  <c r="H5"/>
  <c r="H19" i="7"/>
  <c r="J14"/>
  <c r="I19" l="1"/>
  <c r="J19"/>
</calcChain>
</file>

<file path=xl/sharedStrings.xml><?xml version="1.0" encoding="utf-8"?>
<sst xmlns="http://schemas.openxmlformats.org/spreadsheetml/2006/main" count="2476" uniqueCount="1017">
  <si>
    <t>4) Tabelat:</t>
  </si>
  <si>
    <t>a) Të hyrat:</t>
  </si>
  <si>
    <t>Ju lutem plotësoni tabelën me informatat e nevojshme.</t>
  </si>
  <si>
    <t>Kodi Ekonomik</t>
  </si>
  <si>
    <t>Kategoria Ekonomike</t>
  </si>
  <si>
    <t>Të hyrat e Planifikuara/Parashikuara për këtë periudhë</t>
  </si>
  <si>
    <t>Të hyrat vetanake të bartura nga viti paraprak</t>
  </si>
  <si>
    <t>Të hyrat e realizuara gjatë kësaj periudhe raportuese</t>
  </si>
  <si>
    <t>Kuvendi i Republikës së Kosovës, nuk realizon të hyra</t>
  </si>
  <si>
    <t>b) Shpenzimet:</t>
  </si>
  <si>
    <t>Ju lutem plotësoni tabelën me të dhënat e nevojshme.</t>
  </si>
  <si>
    <t>% e shpenzimit</t>
  </si>
  <si>
    <t>Paga dhe Mëditje</t>
  </si>
  <si>
    <t>Mallra dhe shërbime</t>
  </si>
  <si>
    <t>Shërbimet komunale</t>
  </si>
  <si>
    <t>Subvencionet dhe Transferet</t>
  </si>
  <si>
    <t>Investimet Kapitale</t>
  </si>
  <si>
    <t>Gjithsej</t>
  </si>
  <si>
    <t xml:space="preserve">                           -   </t>
  </si>
  <si>
    <t xml:space="preserve">                         -   </t>
  </si>
  <si>
    <t xml:space="preserve">                  -   </t>
  </si>
  <si>
    <t>4.d )</t>
  </si>
  <si>
    <t>INVESTIMET KAPITALE</t>
  </si>
  <si>
    <t>Emri i kategorisë ekonomike</t>
  </si>
  <si>
    <t xml:space="preserve">Planifikimi </t>
  </si>
  <si>
    <t xml:space="preserve">% e  shpenzimit  </t>
  </si>
  <si>
    <t xml:space="preserve">% e  shpenzimit </t>
  </si>
  <si>
    <t>Gjithsej Investimet Kapitale</t>
  </si>
  <si>
    <t>4.e)</t>
  </si>
  <si>
    <t>SUBVENCIONET DHE TRANSFERET: DETAJET E SHPENZIMEVE SIPAS KODEVE EKONOMIKE</t>
  </si>
  <si>
    <t>Subvencione dhe Transfere</t>
  </si>
  <si>
    <t>SUBVENCIONET</t>
  </si>
  <si>
    <t>Subvencionet per Etnitete Publike</t>
  </si>
  <si>
    <t xml:space="preserve">Subvencionet per Etnitete Publike </t>
  </si>
  <si>
    <t>Subvencionet per Etnitete Jopublike</t>
  </si>
  <si>
    <t>TRANSFERET</t>
  </si>
  <si>
    <t>4.f)     Personeli dhe struktura e pagave</t>
  </si>
  <si>
    <t>Niveli</t>
  </si>
  <si>
    <t>Pozitat e aprovuara me Ligjin për Buxhet</t>
  </si>
  <si>
    <t>Pozitat e plotësuara</t>
  </si>
  <si>
    <t>Buxheti i shpenzuar për paga për periudhën raportuese</t>
  </si>
  <si>
    <t>Shpenzimet kapitale</t>
  </si>
  <si>
    <t>Administrata e Kuvendit</t>
  </si>
  <si>
    <t>Stafi Mbështetës Politik</t>
  </si>
  <si>
    <t>% e realizimit</t>
  </si>
  <si>
    <t>INVESTIMET KAPITALE: DETAJET E SHPENZIMEVE SIPAS PROJEKTEVE</t>
  </si>
  <si>
    <t>Villa Gërmia</t>
  </si>
  <si>
    <t>Shkallet kunder zjarrit</t>
  </si>
  <si>
    <t>Blerja e veturave për nevoja të Kuvendit të Kosovës</t>
  </si>
  <si>
    <t>Rifreskimi dhe pavarësimi i sistemit të TIK-ut</t>
  </si>
  <si>
    <t>Modernizimi dhe pajisja me teknologji digjitale te sallave konferenciale dhe salles plenare</t>
  </si>
  <si>
    <t>Kodi I projektit</t>
  </si>
  <si>
    <t>Buxheti i shpenzuar në % vjetor</t>
  </si>
  <si>
    <t xml:space="preserve"> Buxheti 2015</t>
  </si>
  <si>
    <t>Buxheti 2015</t>
  </si>
  <si>
    <t>Buxheti dhe Shpenzimet  2015</t>
  </si>
  <si>
    <t>Buxheti vjetor me Ligjin e Buxhetit (2016)</t>
  </si>
  <si>
    <t xml:space="preserve"> Buxheti 2016</t>
  </si>
  <si>
    <t>Planifikimi 2015</t>
  </si>
  <si>
    <t>Buxheti 2016</t>
  </si>
  <si>
    <t>Renovimi i nderteses dhe instalimeve ekzistuese</t>
  </si>
  <si>
    <t>Pajisje tjera</t>
  </si>
  <si>
    <t>Sistemi I menaxhimit te objektit</t>
  </si>
  <si>
    <t>Pajisje per ngrohje qendrore</t>
  </si>
  <si>
    <t>Blerja e skenereve</t>
  </si>
  <si>
    <t xml:space="preserve">Gjithsej subvencione dhe transfere </t>
  </si>
  <si>
    <t>Deputetët e Kuvendit</t>
  </si>
  <si>
    <t>4. c) DETAJET E SHPENZIMEVE SIPAS KODEVE EKONOMIKE</t>
  </si>
  <si>
    <t>MALLRA DHE SHËRBIME Emri i kategorisë ekonomike</t>
  </si>
  <si>
    <t>Planifikuar 2015</t>
  </si>
  <si>
    <t>Planifikuar 2016</t>
  </si>
  <si>
    <t>Shpenzimet e udhëtimit</t>
  </si>
  <si>
    <t>Shpenzime te udhetimit brenda vendit</t>
  </si>
  <si>
    <t>Shpenzime te udhetimit jashte vendit</t>
  </si>
  <si>
    <t>SHPENZIME KOMUNALE</t>
  </si>
  <si>
    <t>Uji</t>
  </si>
  <si>
    <t>Mbeturinat</t>
  </si>
  <si>
    <t>Ngrohja qëndrore</t>
  </si>
  <si>
    <t>Shpenzimet telefonike</t>
  </si>
  <si>
    <t>SHËRBIMET E TELEKOMUNIKIMIT</t>
  </si>
  <si>
    <t>Shpenzimet për internet</t>
  </si>
  <si>
    <t>Shpenzimet e telefonisë mobile</t>
  </si>
  <si>
    <t>Shpenzimet postare</t>
  </si>
  <si>
    <t>Shpenzimet e përdorimit të kabllit optik</t>
  </si>
  <si>
    <t>SHPENZIMET PËR SHËRBIME</t>
  </si>
  <si>
    <t>Shërbimet e arsimimit dhe trajnimit</t>
  </si>
  <si>
    <t>Shërbimet e përfaqësimit dhe avokaturës</t>
  </si>
  <si>
    <t>Shërbimet e ndryshme shëndetësore</t>
  </si>
  <si>
    <t>Shërbime të ndryshme intelektuale dhe këshillëdhënëse</t>
  </si>
  <si>
    <t>Shërbime shtypje jo marketing</t>
  </si>
  <si>
    <t>Shërbime kontraktuese tjera</t>
  </si>
  <si>
    <t>Shërbime teknike</t>
  </si>
  <si>
    <t>Shpenzimet për anëtarësim</t>
  </si>
  <si>
    <t>BLERJE E MOBILJEVE DHE PAISJEVE (ME PAK SE 1000 EURO) (NENTOTALI)</t>
  </si>
  <si>
    <t>Mobilje (me pak se 1000 euro)</t>
  </si>
  <si>
    <t>Telefona (me pak se 1000 euro)</t>
  </si>
  <si>
    <t>Kompjuterë (me pak se 1000 euro)</t>
  </si>
  <si>
    <t>Harduer për teknologji informative (me pak se 1000 euro)</t>
  </si>
  <si>
    <t>Makina fotokopjuese (me pak se 1000 euro)</t>
  </si>
  <si>
    <t>Pajisje speciale mjeksore (me pak se 1000 euro)</t>
  </si>
  <si>
    <t>Pajisje te shërbimit policor (me pak se 1000 euro)</t>
  </si>
  <si>
    <t>Pajisje trafiku (me pak se 1000 euro)</t>
  </si>
  <si>
    <t>Pajisje tjera (me pak se 1000 euro)</t>
  </si>
  <si>
    <t>BLERJE TJERA - MALLRA DHE SHERBIME (NENTOTALI)</t>
  </si>
  <si>
    <t>Furnizime për zyrë</t>
  </si>
  <si>
    <t>Furnizime me ushqim dhe pije (jo dreka zyrtare)</t>
  </si>
  <si>
    <t>Furnizime mjekësore</t>
  </si>
  <si>
    <t>Furnizime pastrimi</t>
  </si>
  <si>
    <t>Furnizim me veshmbathje</t>
  </si>
  <si>
    <t>Akomodimi</t>
  </si>
  <si>
    <t>Municion dhe armë zjarri</t>
  </si>
  <si>
    <t>Tiketat siguruese(banderollat)</t>
  </si>
  <si>
    <t>Bllombat</t>
  </si>
  <si>
    <t>DERIVATET DHE LËNDËT DJEGËSE (NENTOTALI)</t>
  </si>
  <si>
    <t>Vaj</t>
  </si>
  <si>
    <t>Nafte per ngrohje qendrore</t>
  </si>
  <si>
    <t>Vaj per ngrohje</t>
  </si>
  <si>
    <t>Mazut</t>
  </si>
  <si>
    <t>Qymyr</t>
  </si>
  <si>
    <t>Dru</t>
  </si>
  <si>
    <t>Derivate per gjenerator</t>
  </si>
  <si>
    <t>Karburant per vetura</t>
  </si>
  <si>
    <t>LLOGARITE E AVANSIT (NENTOTALI)</t>
  </si>
  <si>
    <t>Avas per para te imeta (p.cash)</t>
  </si>
  <si>
    <t>Avans per udhetime zyrtare</t>
  </si>
  <si>
    <t>Avanc</t>
  </si>
  <si>
    <t>Avans per mallra dhe sherbime</t>
  </si>
  <si>
    <t>Avanc - per ambasadat</t>
  </si>
  <si>
    <t>SHERBIMET E REGJISTRIMIT DHE SIGURIMEVE (NENTOTALI)</t>
  </si>
  <si>
    <t>Regjistrimi dhe Sigurimi i automjeteve</t>
  </si>
  <si>
    <t>Provizion për Tarifa të Ndryshme</t>
  </si>
  <si>
    <t>Sigurimi i ndertesave dhe tjera</t>
  </si>
  <si>
    <t>MIRËMBAJTJA (NENTOTALI)</t>
  </si>
  <si>
    <t>Mirembajtja dhe riparimi i automjeteve</t>
  </si>
  <si>
    <t>Mirembajtja e ndertesave</t>
  </si>
  <si>
    <t>Mirëmbajtja e Teknologjisë Informative</t>
  </si>
  <si>
    <t>Mirembajtja e mobileve dhe paisjeve</t>
  </si>
  <si>
    <t>SHPENZIMET E MARKETINGUT (NENTOTALI)</t>
  </si>
  <si>
    <t>Reklamat dhe konkurset</t>
  </si>
  <si>
    <t>Botimet e publikimeve</t>
  </si>
  <si>
    <t>Shpenzimet per informim publik</t>
  </si>
  <si>
    <t>SHPENZIMET E PËRFAQËSIMIT (NENTOTALI)</t>
  </si>
  <si>
    <t>Drekat zyrtare</t>
  </si>
  <si>
    <t>Vendime gjyqesore</t>
  </si>
  <si>
    <t>Rryma</t>
  </si>
  <si>
    <t xml:space="preserve"> </t>
  </si>
  <si>
    <t>Totali</t>
  </si>
  <si>
    <t>Buxheti i ndar per 6 mujor</t>
  </si>
  <si>
    <t>Shpenzimet per 6 mujor</t>
  </si>
  <si>
    <t>Buxheti i shpenzuar në % - 6 mujor</t>
  </si>
  <si>
    <t>Shpenzimet 6 mujor 2015</t>
  </si>
  <si>
    <t>Shpenzimet   6 mujore</t>
  </si>
  <si>
    <t>Shpenzimet  6 mujore</t>
  </si>
  <si>
    <t>Buxheti 6 mujor per paga</t>
  </si>
  <si>
    <t>Shpenzimet  VI mujore 2015</t>
  </si>
  <si>
    <t>Shpenzimet  VI mujore 2016</t>
  </si>
  <si>
    <r>
      <t xml:space="preserve">Kodi i Organizatës Buxhetore: </t>
    </r>
    <r>
      <rPr>
        <b/>
        <sz val="40"/>
        <color theme="1"/>
        <rFont val="Times New Roman"/>
        <family val="1"/>
      </rPr>
      <t>101</t>
    </r>
  </si>
  <si>
    <r>
      <t xml:space="preserve">Informatat kontaktuese: </t>
    </r>
    <r>
      <rPr>
        <b/>
        <sz val="40"/>
        <color theme="1"/>
        <rFont val="Times New Roman"/>
        <family val="1"/>
      </rPr>
      <t>038 200 10 557</t>
    </r>
  </si>
  <si>
    <r>
      <t xml:space="preserve">Sekretari i Kuvendit:  </t>
    </r>
    <r>
      <rPr>
        <b/>
        <sz val="40"/>
        <color theme="1"/>
        <rFont val="Times New Roman"/>
        <family val="1"/>
      </rPr>
      <t>Ismet Krasniqi, Ndërtesa e Kuvendit, zyra N-122</t>
    </r>
  </si>
  <si>
    <r>
      <t xml:space="preserve">Drejtori i Përgjithshëm për Administratë: </t>
    </r>
    <r>
      <rPr>
        <b/>
        <sz val="40"/>
        <color theme="1"/>
        <rFont val="Times New Roman"/>
        <family val="1"/>
      </rPr>
      <t>Emrush Haxhiu, Ndërtesa e Kuvendit, zyra N-224</t>
    </r>
  </si>
  <si>
    <r>
      <t xml:space="preserve">Drejtori i Drejtorisë për Buxhet dhe Pagesa: </t>
    </r>
    <r>
      <rPr>
        <b/>
        <sz val="40"/>
        <color theme="1"/>
        <rFont val="Times New Roman"/>
        <family val="1"/>
      </rPr>
      <t>Istret Azemi, Ndërtesa e Kuvendit, zyra N-221</t>
    </r>
  </si>
  <si>
    <t>1)Hyrje: (Ju lutem paraqitni në formë tekstuale një përmbledhje të zhvillimeve kryesore në buxhetin e organizatës tuaj. Të mos kalohet hapësira e ofruar më poshtë!)</t>
  </si>
  <si>
    <t>2) Përmbledhje për të hyrat dhe kategoritë e veçanta të shpenzimeve:</t>
  </si>
  <si>
    <t>(Ju lutem paraqitni shkurtimisht ndryshimet kryesore për sa i përket vlerave të parashikuara dhe atyre aktuale për secilën kategori. Të mos kalohet hapësira e ofruar më poshtë).</t>
  </si>
  <si>
    <t xml:space="preserve">a)      Të hyrat: </t>
  </si>
  <si>
    <t>b)       Pagat dhe mëditjet:</t>
  </si>
  <si>
    <t>c)       Mallra she shërbime:</t>
  </si>
  <si>
    <t>d)      Shpenzime komunale:</t>
  </si>
  <si>
    <t>e)      Investimet Kapitale:</t>
  </si>
  <si>
    <t>f)       Subvencionet dhe Transferet:</t>
  </si>
  <si>
    <t>3) Përmbledhje:</t>
  </si>
  <si>
    <t>Ju lutem, paraqitni shkurtimisht vërejtjet përfundimtare lidhur me buxhetin e institucionit tuaj, apo pikëpamjet për zhvillimet në të ardhmen.</t>
  </si>
  <si>
    <t>__________________________________</t>
  </si>
  <si>
    <t>Nënshkrimi i Sekretarit të Kuvendit</t>
  </si>
  <si>
    <t>Raporti Financiar për gjashtëmujorin 2016</t>
  </si>
  <si>
    <t>Nr</t>
  </si>
  <si>
    <t xml:space="preserve">Pershkrimi
</t>
  </si>
  <si>
    <t>Shuma e  paguar</t>
  </si>
  <si>
    <t>Data e pagesës</t>
  </si>
  <si>
    <t>Emri</t>
  </si>
  <si>
    <t>29/04/2016</t>
  </si>
  <si>
    <t xml:space="preserve">Pagat e Prillit </t>
  </si>
  <si>
    <t>Anetaret e Kuvendit</t>
  </si>
  <si>
    <t>Pagat e Majit</t>
  </si>
  <si>
    <t>31/05/2016</t>
  </si>
  <si>
    <t xml:space="preserve">Pagat e Majit </t>
  </si>
  <si>
    <t>30/06/2016</t>
  </si>
  <si>
    <t xml:space="preserve">Pagat e Qershorit </t>
  </si>
  <si>
    <t>07/04/2016</t>
  </si>
  <si>
    <t xml:space="preserve">Shpenzime te udhetimit - Bileta per Ismet Beqirin,Teuta Rugova, Enver Hoxhaj, Elmi Recica, Cerim Bajrami </t>
  </si>
  <si>
    <t>19/04/2016</t>
  </si>
  <si>
    <t xml:space="preserve">Shpenzime te udhetimit - Bileta per Sala Berisha Shala  , me 6-9 mars 2016, vendim nr.05-V-249 </t>
  </si>
  <si>
    <t>Shpenzime te udhetimit - Bileta per Enver Hoxhaj  me 1-5 shkurt 2016, me vendim nr.05-V-231</t>
  </si>
  <si>
    <t>20/04/2016</t>
  </si>
  <si>
    <t>Shpenzime te udhetimit - Bileta per Blerta Deliu Kodra 8-11 mars 2016 ,me vendim nr.05-V-256</t>
  </si>
  <si>
    <t>Shpenzime te udhetimit - Bileta per Flora Brovina 01-05 shkurt 2016 , me vendim 05-V-213</t>
  </si>
  <si>
    <t xml:space="preserve">Shpenzime te udhetimit - Bileta per Kadri Veseli 11-16 mars 2016, sipas arpovimit </t>
  </si>
  <si>
    <t>Shpenzime te udhetimit - Bileta per Flora Brovina ,11-13 mars 2016, me vendim nr.05-V-259</t>
  </si>
  <si>
    <t>21/04/2016</t>
  </si>
  <si>
    <t>18/04/2016</t>
  </si>
  <si>
    <t>Shpenzime te udhetimit - Bileta per Fadil Demaku.Rexhep Selimi,Mifera Simik, Jasmina Zivkovic me 30 mars-2 prill 2016, me vendim nr.05-V-241</t>
  </si>
  <si>
    <t>27/04/2016</t>
  </si>
  <si>
    <t>Shpenzime te udhetimit - Bileta per Slobodan Petrovic , me 24-30 janar 2016, me vendim nr.05-V-227</t>
  </si>
  <si>
    <t xml:space="preserve"> Shpenzime te udhetimit - Bileta per Kadri Veseli me 17-20 janar 2016, sipas aporivmit </t>
  </si>
  <si>
    <t>Shpenzime te udhetimit - Bileta per Besim Beqaj 1-6 shkurt 2016, me vendim nr.05-V-213</t>
  </si>
  <si>
    <t>28/04/2016</t>
  </si>
  <si>
    <t>Shpenzime te udhetimit - Bileta per Flora Brovina ,Fikrim Damka,Njomza Emini , Adem Hodza, Hatim Baxhaku me 10-14 prill 2016, me vendim 05-V-280</t>
  </si>
  <si>
    <t>Shpenzime te udhetimit - Bileta per Xhavit Haliti 24-31 janar 2016, me vendim nr.05-V-227</t>
  </si>
  <si>
    <t>Shpenzime te udhetimit - Bileta per Muhamet Mustafa dhe Raif Qela me 03-05 prill 2016, me vendim nr.05-V-272</t>
  </si>
  <si>
    <t>Shpenzime te udhetimit - Bileta per Safete Hadergjonaj dhe Naser Osmani 14-17 prill 2016 me vendim nr.05-V274/2</t>
  </si>
  <si>
    <t>Shpenzime te udhetimit - Bileta per Anton Quni me 5-9 prill 2016 , me vendim nr.05-V-284</t>
  </si>
  <si>
    <t>14/06/2016</t>
  </si>
  <si>
    <t xml:space="preserve">Shpenzime te udhetimit - Bileta per Xhavit Haliti , me 29 maj-01 qershor 2016, me vendim nr.05-V-304 </t>
  </si>
  <si>
    <t>27/06/2016</t>
  </si>
  <si>
    <t>Shpenzime te udhetimit - Bileta per Besim Beqaj, Agim Ceku me 19-23 prill 2016, me vendim nr.05-V-264/2</t>
  </si>
  <si>
    <t>Shpenzime te udhetimit - Bileta per Enver Hoxhaj me 9-12 qershor 2016 sipas aprovimit</t>
  </si>
  <si>
    <t xml:space="preserve">Shpenzime te udhetimit - Bileta per Kadri Veseli 9-12 qershor 2016 sipas aporivmit </t>
  </si>
  <si>
    <t>29/06/2016</t>
  </si>
  <si>
    <t>Shpenzime te udhetimit - Bileta per Aida Dergut , Xhavit Haliti me 17-23 prill 2016, me vendim nr.05-V-287</t>
  </si>
  <si>
    <t>Shpenzime te udhetimit - Bileta per Fatmir Rexhepi, Sala SHala Berisha ,Besim Beqaj,Muhamet Mustafa me 3-6 maj 2016, me vendim nr.05-V-292</t>
  </si>
  <si>
    <t>28/06/2016</t>
  </si>
  <si>
    <t>Shpenzime te udhetimit - Bileta per Sabri Hamiti , Pal Lekaj, Nenad Rasic  29 maj -01 qershor 2016</t>
  </si>
  <si>
    <t xml:space="preserve">Shpenzime te udhetimit - Bileta per Kadri Veseli me 9-12 qershor 2016, sipas aprovimit </t>
  </si>
  <si>
    <t xml:space="preserve">Meditje uz.Gjermani me 11-16 mars 2016, sipas aprovimit 
</t>
  </si>
  <si>
    <t>Kadri Veseli</t>
  </si>
  <si>
    <t>14/04/2016</t>
  </si>
  <si>
    <t>Meditje UZ Holand 5-9 prill 2016, me vendim nr.05-V-284</t>
  </si>
  <si>
    <t>Anton Quni</t>
  </si>
  <si>
    <t>Meditje uz.Bosne 29 mars -01 prill 2016, me vendim nr.05-V-279/2</t>
  </si>
  <si>
    <t>Zenun Pajaziti</t>
  </si>
  <si>
    <t>Meditje uz.Kroaci me 8-10 prill 2016, me vendim nr.05-V-286</t>
  </si>
  <si>
    <t>Donika Kadaj Bujupi</t>
  </si>
  <si>
    <t xml:space="preserve">Meditje uz.Holand me 3-5 prill 2016, me vendim nr.05-V-272
</t>
  </si>
  <si>
    <t>Muhamet Mustafa</t>
  </si>
  <si>
    <t>Meditje uz.Holand me 3-5 prill 2016, me vendim nr.05-V-272</t>
  </si>
  <si>
    <t>Raif Qela</t>
  </si>
  <si>
    <t>Meditje uz.Turqi me 10-14 prill 2016 me vendim nr.05-V-280</t>
  </si>
  <si>
    <t>Hatim Baxhaku</t>
  </si>
  <si>
    <t>Adem Hodza</t>
  </si>
  <si>
    <t>Njomza Emini</t>
  </si>
  <si>
    <t>Meditje uz.Kroaci me 8-11 prill 2016 , me vendim nr.05-V-286</t>
  </si>
  <si>
    <t>Vjosa Osmani</t>
  </si>
  <si>
    <t>Meditje uz.Shqiperi me 16-21 janar 2016, me vendim nr.05-V-230/2</t>
  </si>
  <si>
    <t>Xhavit Haliti</t>
  </si>
  <si>
    <t xml:space="preserve">Meditje uz.SHBA uz. me 9-17 prill 2016, me vendim nr.05-V-278/2
</t>
  </si>
  <si>
    <t>25/04/2016</t>
  </si>
  <si>
    <t>Veton Berisha</t>
  </si>
  <si>
    <t xml:space="preserve">Meditje uz.Francë me 24-30 janar 2016, me vendim nr.05-V-227
</t>
  </si>
  <si>
    <t>Aida Derguti</t>
  </si>
  <si>
    <t>Meditje uz.Francë me 24-30 janar 2016, me vendim nr.05-V-227</t>
  </si>
  <si>
    <t>Meditje uz.Turqi me 10-14 prill 2016, me vendim nr.05-V-280</t>
  </si>
  <si>
    <t>Flora Brovina</t>
  </si>
  <si>
    <t>Meditje UZ Londer me 12-14 prill 2016, me vendim nr.05-V-289</t>
  </si>
  <si>
    <t>Meditje UZ Shqiperi me 26-28 prill 2016, me vendim nr.05-V-296</t>
  </si>
  <si>
    <t>05/05/2016</t>
  </si>
  <si>
    <t>Blerta Deliu Kodra</t>
  </si>
  <si>
    <t>06/05/2016</t>
  </si>
  <si>
    <t>Meditje uz.Serbi me 25-26 shkurt 2016, me vendim nr.05-V-282</t>
  </si>
  <si>
    <t>Meditje uz.Hungari me 14-17 prill 2016 , me vendim nr.05-V-274/2</t>
  </si>
  <si>
    <t>Naser Osmani</t>
  </si>
  <si>
    <t>15/04/2016</t>
  </si>
  <si>
    <t xml:space="preserve">Meditje uz.Francë me 17-23 prill 2016, me vendim nr.05-V-287
</t>
  </si>
  <si>
    <t>18/05/2016</t>
  </si>
  <si>
    <t>Meditje UZ Maltë me 8-14 maj 2016, me vendim nr.05-V-307</t>
  </si>
  <si>
    <t>20/05/2016</t>
  </si>
  <si>
    <t>Meditje uz.Hungari me 3-6 maj 2016,sipas vendimit nr.05-V-292</t>
  </si>
  <si>
    <t>Fatmir Rexhepi</t>
  </si>
  <si>
    <t>26/05/2016</t>
  </si>
  <si>
    <t>Besim Beqaj</t>
  </si>
  <si>
    <t>Meditje uz.Hungari me 3-6 maj 2016 , me vendim nr.05-V-292</t>
  </si>
  <si>
    <t>Meditje uz.HUngari me 3-6 maj 2016, me vendim nr.05-V-292</t>
  </si>
  <si>
    <t>Sala Berisha Shala</t>
  </si>
  <si>
    <t>Meditje uz.Bullgari me 13-14 maj 2016, me vendim nr.05-V-308</t>
  </si>
  <si>
    <t>Meditje UZ Kroaci me 15-18 maj 2016, me vendim nr.05-V-311</t>
  </si>
  <si>
    <t>23/05/2016</t>
  </si>
  <si>
    <t>05/04/2016</t>
  </si>
  <si>
    <t>Meditje uz.Shqiperi me 8-10 prill 2016, me vendim nr.05-V-271</t>
  </si>
  <si>
    <t>24/05/2016</t>
  </si>
  <si>
    <t>Nait Hasani</t>
  </si>
  <si>
    <t>Meditje uz.Kroaci me 15-18 maj 2016, me vendim nr.05-V-311</t>
  </si>
  <si>
    <t>Jasmina Zivkovic</t>
  </si>
  <si>
    <t>Qerimi Bajrami</t>
  </si>
  <si>
    <t>25/05/2016</t>
  </si>
  <si>
    <t>Meditje uz.Turqi me 19-23 prill 2016, me vendim nr.05-V-264</t>
  </si>
  <si>
    <t>Meditje uz.Turqi me 20-22 prill 2016, me vendim nr.05-V-264/2</t>
  </si>
  <si>
    <t>Agim Çeku</t>
  </si>
  <si>
    <t>Meditje uz.Shqiperi me 19-21 maj 2016 me vendim nr.05-V-322</t>
  </si>
  <si>
    <t>03/06/2016</t>
  </si>
  <si>
    <t>Danush Ademi</t>
  </si>
  <si>
    <t xml:space="preserve">Meditje uz.Brukseli me 20-23 mars 2016, me vendim </t>
  </si>
  <si>
    <t>13/06/2016</t>
  </si>
  <si>
    <t>Meditje uz.Mali i Zi  me 20-21 maj 2016, me vendim nr.05-V-317</t>
  </si>
  <si>
    <t>17/06/2016</t>
  </si>
  <si>
    <t>16/06/2016</t>
  </si>
  <si>
    <t>Meditje uz.Gjermani me 3-7 qershor 2016, me vendim nr.05-V-331</t>
  </si>
  <si>
    <t>Salih Morina</t>
  </si>
  <si>
    <t>Meditje uz.Gjermani me 3-7-qershor 2016 me vendim, nr.05-V-331</t>
  </si>
  <si>
    <t>Shpejtim Bulliqi</t>
  </si>
  <si>
    <t>Bekim Haxhiu</t>
  </si>
  <si>
    <t xml:space="preserve">Meditje uz.Shqiperi  me 27-30 maj 2016, me vendim nr.05-V-293
</t>
  </si>
  <si>
    <t xml:space="preserve">Meditje uz.Bruksel me 29 maj-01qershor 2016, me vendim nr.05-V-304
</t>
  </si>
  <si>
    <t>Meditje uz.Bruksel me 29 maj-01qershor 2016, me vendim nr.05-V-304</t>
  </si>
  <si>
    <t>Sabri Hamiti</t>
  </si>
  <si>
    <t>Pal Lekaj</t>
  </si>
  <si>
    <t>Nenad Rasic</t>
  </si>
  <si>
    <t xml:space="preserve">Meditje uz.SHBA me 9-17 prill 2016, sipas aporivmit  
</t>
  </si>
  <si>
    <t>Meditje uz.Kroaci me 14-19 maj 2016, me vendim nr.05-V-298</t>
  </si>
  <si>
    <t>20/06/2016</t>
  </si>
  <si>
    <t>Agim Kikaj</t>
  </si>
  <si>
    <t>Meditje uz. Kroaci me 14-19 maj 2016, me vendim nr.05-V-298</t>
  </si>
  <si>
    <t>Sasa Milosavljevic</t>
  </si>
  <si>
    <t xml:space="preserve">Meditje uz.Gjermani me 8-12 qershor 2016, me vendim nr.05-V-337
</t>
  </si>
  <si>
    <t>Safete Hadergjonaj</t>
  </si>
  <si>
    <t>Meditje uz.Gjermani me 8-12 qershor 2016, me vendim nr.05-V-337</t>
  </si>
  <si>
    <t>Ganimete Musliu</t>
  </si>
  <si>
    <t>27/05/2016</t>
  </si>
  <si>
    <t>Meditje uz.Bullgari 9-12 qershor 2016, sipas aprovimit</t>
  </si>
  <si>
    <t>Ismajl Kurteshi</t>
  </si>
  <si>
    <t xml:space="preserve">Meditje uz.Bruksel 19-22 qershor 2016, me vendim nr.05-V-241
</t>
  </si>
  <si>
    <t>Meditje uz.Bruksel 19-22 qershor 2016, me vendim nr.05-V-241</t>
  </si>
  <si>
    <t>Fadil Demaku</t>
  </si>
  <si>
    <t>01/04/2016</t>
  </si>
  <si>
    <t xml:space="preserve">Akomod.gjate uz.Gjermani me 11-16 mars 2016, sipas aprovimit 
</t>
  </si>
  <si>
    <t xml:space="preserve">Akomodim UZ Holand 5-9 prill 2016, me vendim nr.05-V-284
</t>
  </si>
  <si>
    <t xml:space="preserve">Akomod.gjate uz.Holand me 3-5 prill 2016, me vendim nr.05-V-272
</t>
  </si>
  <si>
    <t>Akomod.gjate uz.Holand me 3-5 prill 2016, me vendim nr.05-V-272</t>
  </si>
  <si>
    <t>22/04/2016</t>
  </si>
  <si>
    <t>Çerim Bajrami</t>
  </si>
  <si>
    <t xml:space="preserve">Akomodim uz.Shqiperi me 16-21 janar 2016, me vendim nr.05-V-230/2
</t>
  </si>
  <si>
    <t>Akomodim uz Shqiperi me 26-28 prill 2016, me vendim nr.05-V-296</t>
  </si>
  <si>
    <t xml:space="preserve">Akomodim UZ me 26-28 prill 2016, me vendim nr.05-V-296
</t>
  </si>
  <si>
    <t>D.TH.Aida Derguti</t>
  </si>
  <si>
    <t>Akomod.gjate uz.Hungari me 14-17 prill 2016 , me vendim nr.05-V-274/2</t>
  </si>
  <si>
    <t xml:space="preserve">Akomodim UZ me 25 -26 shkurt 2016, me vendim nr.05-V-282
</t>
  </si>
  <si>
    <t>19/05/2016</t>
  </si>
  <si>
    <t>D.TH. Valon Xhaferi</t>
  </si>
  <si>
    <t>Akomod.gjate uz.Turqi me 19-23 prill 2016, me vendim nr.05-V-264</t>
  </si>
  <si>
    <t>Akomodim uz.Shqiperi  me 19-21 maj 2016 me vendim nr.05-V-322</t>
  </si>
  <si>
    <t>Akomod.gjate uz. Kroaci me 14-19 maj 2016, me vendim nr.05-V-298</t>
  </si>
  <si>
    <t>Akomod.gjate uz.Kroaci me 14-19 maj 2016, me vendim nr.05-V-298</t>
  </si>
  <si>
    <t xml:space="preserve">Akomod.gjate uz.Gjermani me 8-12 qershor 2016, me vendim nr.05-V-337
</t>
  </si>
  <si>
    <t xml:space="preserve">Akomod.gjate uz.Bullgari 9-12 qershor 2016, sipas aprovimit </t>
  </si>
  <si>
    <t xml:space="preserve">Akomod.gjate uz.Bullgari 9-12 qershor 2016, sipas aprovimit 
</t>
  </si>
  <si>
    <t>Akomod.uz.Bruksel 19-22 qershor 2016, me vendim nr.05-V-241</t>
  </si>
  <si>
    <t>D.TH Kadri Veseli</t>
  </si>
  <si>
    <t xml:space="preserve">Shpenz.tjera uz.Gjermani me 11-16 mars 2016, sipas aprovimit 
</t>
  </si>
  <si>
    <t xml:space="preserve">Shpenz.tjera uz.Francë me 24-30 janar 2016, me vendim nr.05-V-227
</t>
  </si>
  <si>
    <t>Delegacioni me vendim nr.05-V-227</t>
  </si>
  <si>
    <t xml:space="preserve">Shpez.tjera.Turqi me 10-14 prill 2016, me aprovim, perkthyesi i siguruar nga Ambasada e Kosoves ne Turqi </t>
  </si>
  <si>
    <t>Trashegim Hyseni</t>
  </si>
  <si>
    <t>D.TH. Ismet Krasniqi</t>
  </si>
  <si>
    <t>Shpenz.tjera uz.Hungari me 14-17 prill 2016 , me vendim nr.05-V-274/2</t>
  </si>
  <si>
    <t>Delegacioni me 14-17 prill 2016 , me vendim nr.05-V-274/2.</t>
  </si>
  <si>
    <t xml:space="preserve">Shpenz.tjera uz.Francë me 17-23 prill 2016, me vendim nr.05-V-287
</t>
  </si>
  <si>
    <t>Delegacioni me 17-23 prill 2016, me vendim nr.05-V-287</t>
  </si>
  <si>
    <t>17/05/2016</t>
  </si>
  <si>
    <t>D.TH Slobodan Petrovic</t>
  </si>
  <si>
    <t xml:space="preserve">Shpenz.tjera uz. nga Kredi Kartela me 15-18 shkurt 2016 sipas aprovimit 
</t>
  </si>
  <si>
    <t>Shpenz.tjera uz.Kanada uz. Kanada me 6-9 mar 2016, me vendim nr.05-V-249</t>
  </si>
  <si>
    <t xml:space="preserve">Shpenz.tjera uz.Hungari me 3-6 maj 2016, me vendim nr.05-V-292
</t>
  </si>
  <si>
    <t>Delegacioni ne Hungari , me vendim nr.05-V-292</t>
  </si>
  <si>
    <t>Shpenz.tjera Turqi me 19-23 prill 2016, me vendim nr.05-V-264</t>
  </si>
  <si>
    <t>Shp.tjera uz.Shqiperi  me 19-21 maj 2016 me vendim nr.05-V-322</t>
  </si>
  <si>
    <t xml:space="preserve">Shpenz.uz.Bruksel  me 20-23 mars 2016, me vendim </t>
  </si>
  <si>
    <t xml:space="preserve">Shpenz.tjera uz Bruksel me 29 maj-01qershor 2016, me vendim nr.05-V-304 (me rimbursim)
</t>
  </si>
  <si>
    <t>Delegacion me vendim nr.nr.05-V-304</t>
  </si>
  <si>
    <t xml:space="preserve">Shpenz.tjera uz.SHBA me 9-17 prill 2016, sipas aporivmit  
</t>
  </si>
  <si>
    <t>Delegacion ne Londer ,me 6-8 qershor 2016</t>
  </si>
  <si>
    <t xml:space="preserve">Shpenz.tjera uz.Gjermani me 8-12 qershor 2016, me vendim nr.05-V-337
</t>
  </si>
  <si>
    <t>Shpenz.tjera uz.Gjermani me 8-12 qershor 2016, me vendim nr.05-V-337</t>
  </si>
  <si>
    <t>Shp.e tel.mobile janar</t>
  </si>
  <si>
    <t>VALA</t>
  </si>
  <si>
    <t>Shp.e tel.mobile shkurt</t>
  </si>
  <si>
    <t>Shpenz.e tel. mobile -Mars</t>
  </si>
  <si>
    <t xml:space="preserve">Shpenz.tel.mobile-maj </t>
  </si>
  <si>
    <t>15/06/2016</t>
  </si>
  <si>
    <t>Vala</t>
  </si>
  <si>
    <t xml:space="preserve">Sherbime keshilldhenese Ekspertizë per Projektligjine Nr.05/L-081 per Energjine </t>
  </si>
  <si>
    <t>Ali Hamiti</t>
  </si>
  <si>
    <t>Sherbime keshilldhenese Ekpertize per Projektligjin Nr.05/L-084 per Rregullatorin e Enërgjisë</t>
  </si>
  <si>
    <t>Sherbime keshilldhenese Ekspertizë për Projektigjin Nr.05/L-082 per Gazin Natyror</t>
  </si>
  <si>
    <t>Sherbime keshilldhenese Ekspertizë per Projektligjin Nr.05/L-085 per Energjine Elektrike</t>
  </si>
  <si>
    <t>30/05/2016</t>
  </si>
  <si>
    <t>KRASSEN STEFANOV STANCHEV</t>
  </si>
  <si>
    <t>HASHI IRAJ</t>
  </si>
  <si>
    <t>FLORIAN KONGOLI</t>
  </si>
  <si>
    <t xml:space="preserve">Sherbime keshilldhenese -Ekspertiz per Provojat e avancuara nderkombetare ne trajtimin e rasteve te ngjashmesic eshte rasti me Ndermarrjen TREPÇA
</t>
  </si>
  <si>
    <t>MARK CRAWFORD</t>
  </si>
  <si>
    <t>EROL KATIRCIOGLU</t>
  </si>
  <si>
    <t>KENNETH EDWARD JACKSON</t>
  </si>
  <si>
    <t>02/06/2016</t>
  </si>
  <si>
    <t>Sherbime keshilldhenese ekspert per Projektligjin dhe plotesimin e ligjit Nr.04/L-054</t>
  </si>
  <si>
    <t>EMRUSH UJKANI</t>
  </si>
  <si>
    <t>Sherbime tjera</t>
  </si>
  <si>
    <t>EMERALD HOTEL/HIB PETROL</t>
  </si>
  <si>
    <t>Sherbime tjera me vendim nr.05-V-273</t>
  </si>
  <si>
    <t>08/04/2016</t>
  </si>
  <si>
    <t>Grozdana Rakic</t>
  </si>
  <si>
    <t>Kontributi i punetorit</t>
  </si>
  <si>
    <t>13/04/2016</t>
  </si>
  <si>
    <t>TKPK</t>
  </si>
  <si>
    <t>Kontributi i punedhenesit</t>
  </si>
  <si>
    <t>Tatim</t>
  </si>
  <si>
    <t>ATK</t>
  </si>
  <si>
    <t>KOMPANIA E SIGURIMEVE PRISIG SHA</t>
  </si>
  <si>
    <t>Sherbime tjera - Pas. Diplomatike per Arben Gashi</t>
  </si>
  <si>
    <t>MPB</t>
  </si>
  <si>
    <t>Sherbime tjera - Pas. Diplomatike per Albin Kurti</t>
  </si>
  <si>
    <t>Sherb.tjera - Pass. Diplomatike per Alma Lama</t>
  </si>
  <si>
    <t>13/05/2016</t>
  </si>
  <si>
    <t xml:space="preserve">Sherbime tjera - Pas. Diplomatike per  Visar Ymeri 
</t>
  </si>
  <si>
    <t xml:space="preserve">Sherbime tjera - Pas. Diplomatike per Albulena Haxhiu </t>
  </si>
  <si>
    <t>Sherb.tjera - Pass. Diplomatike per Ismail Kurteshi</t>
  </si>
  <si>
    <t xml:space="preserve">Sherbime tjera - rez.salles me 25-26 prill 2016, me vendim </t>
  </si>
  <si>
    <t>Sherb.tjera - Pass. Diplomatike per Teuta Haxhiu</t>
  </si>
  <si>
    <t>Sherbime tjera - Perkthim</t>
  </si>
  <si>
    <t>GLOBAL CONSULTING DEVELOPMENT</t>
  </si>
  <si>
    <t>08/06/2016</t>
  </si>
  <si>
    <t xml:space="preserve">Sherbime tjera </t>
  </si>
  <si>
    <t>10/06/2016</t>
  </si>
  <si>
    <t>Sherbime tjera - Kontribute</t>
  </si>
  <si>
    <t>09/06/2016</t>
  </si>
  <si>
    <t>Sherbime tjera - Tatime</t>
  </si>
  <si>
    <t>Sherb.tjera - Pass. Diplomatike per Zenun Pajaziti</t>
  </si>
  <si>
    <t>22/06/2016</t>
  </si>
  <si>
    <t>24/06/2016</t>
  </si>
  <si>
    <t>Dreke zyrtare e shtuar nga Komisioni AD-HOC per Kuvendin e Kosoves 23 mars 2016, me aprovim</t>
  </si>
  <si>
    <t>Drekë zyrtare e shtruar me rastin e lansimit te Kosove te Paktit  Evropian per Rinine nga Rrjeti i Kosoves per Pergjegjesi Shoqerore Korporative (CSR) me 4 mars 2016</t>
  </si>
  <si>
    <t xml:space="preserve">Drekë zyrtare e shtruar nga sekretari i Kuvendit te Kosoves me 14 mars 2016 per disa anetar te KQZ-se </t>
  </si>
  <si>
    <t>TIFFANY</t>
  </si>
  <si>
    <t xml:space="preserve">Drekë zyrtare e shtruar nga Komis.SH.P.M.S me 15 mars 2016, me vendim </t>
  </si>
  <si>
    <t>Dreke zyrtare Komis.per Shendetesi per Pune dhe Mireqenie Sociale 15 mars 2016, me aprovim</t>
  </si>
  <si>
    <t>Sherbime te bufesë-Shkurtë</t>
  </si>
  <si>
    <t>SHQIPONJA</t>
  </si>
  <si>
    <t xml:space="preserve">Drekë zyrtare e shtruar nga nenkryetari i Kuvendit te Kosoves Xhavit  Haliti per delegacionin nga Shqiperia si dhe APKIE me 5 prill 2016  </t>
  </si>
  <si>
    <t>Drekë zyrtare e shtruar nga nenkryetari i Kuvendit te Kosoves Xhavit Halit me 6 prill 2016 per delegacionin nga Asambleja Parlamentare e NATO'S</t>
  </si>
  <si>
    <t>Dreke zyrtare e shtruar nga Komis.P.B.S dhe M.FSK-së  me 20 prill 2016, me aprovim</t>
  </si>
  <si>
    <t>SOFRA BEZI</t>
  </si>
  <si>
    <t>Sherbime te bufesë-Mars</t>
  </si>
  <si>
    <t>Drekë zyrtare shtruar nga  Komis.Zhvillim Ekonomik I.T.me 14 prill 2016, me vendim nr.27-V-2016</t>
  </si>
  <si>
    <t>Germia</t>
  </si>
  <si>
    <t xml:space="preserve">Drekë zyrtare me rastin e hapjes se Projektit te binjakëtizimit "Perkrahja e mëtejme per Kuvendin e Kosoves  " me 12 prill 2016 me aprovim </t>
  </si>
  <si>
    <t>Dreke zyrtare eshte shtruar drekë me 12 prill 2016 me rastin e hapjes se projektit te binjaktizimit "Perkrahja e metejme per Kuvendit te Kosoves " i finacuar nga BE</t>
  </si>
  <si>
    <t>RESTAURANT PURO</t>
  </si>
  <si>
    <t>Dreke zyrtare e shtruar nga Kryetari i Kuvendit te Kosoves me  11 mars 2016, me aprovim</t>
  </si>
  <si>
    <t>Dreke zyrtare e shtruar nga Kryetari i Kuvendit te Kosoves me  10 mars 2016, me aprovim</t>
  </si>
  <si>
    <t>Dreke zyrtare e shtruar nga Kryetari i Kuvendit te Kosoves me  25 mars  2016, me aprovim</t>
  </si>
  <si>
    <t>THAI RESTAURANT SHPK</t>
  </si>
  <si>
    <t>Dreke zyrtare e shtruar nga Kryetari i Kuvendit te Kosoves me  8 mars 2016, me aprovim</t>
  </si>
  <si>
    <t>PINOCCHIO NPH</t>
  </si>
  <si>
    <t>Dreke zyrtare e shtruar nga Kryetari i Kuvendit te Kosoves me  17 mars 2016, me aprovim</t>
  </si>
  <si>
    <t>Pjata</t>
  </si>
  <si>
    <t>Dreke zyrtare e shtruar nga Kryetari i Kuvendit te Kosoves me  29 mars  2016, me aprovim</t>
  </si>
  <si>
    <t>Dreke zyrtare e shtruar nga Kryetari i Kuvendit te Kosoves me  4 mars 2016, me aprovim</t>
  </si>
  <si>
    <t>Dreke zyrtare e shtruar nga Kryetari i Kuvendit te Kosoves me 2 mars 2016, me aprovim</t>
  </si>
  <si>
    <t>LIBURNIA</t>
  </si>
  <si>
    <t>Dreke zyrtare e shtruar nga Kryetari i Kuvendit te Kosoves me  2 mars 2016, me aprovim</t>
  </si>
  <si>
    <t>Dreke zyrtare e shtruar nga Kryetari i Kuvendit te Kosoves me  7 prill 2016, me aprovim</t>
  </si>
  <si>
    <t>Dreke zyrtare e shtruar nga Kryetari i Kuvendit te Kosoves me 4 mars 2016, me aprovim</t>
  </si>
  <si>
    <t xml:space="preserve">Dreke zyrtare e shtruar nga Nen-komisioni per Mandate , Imunitet dhe Rregulloren e Kuvendit  me 21 prill 2016 me vendim </t>
  </si>
  <si>
    <t>Dreke zyrtare e shtruar nga Kryetari I Kuvendit te Kosoves me 17 mars 2016, me aprovim</t>
  </si>
  <si>
    <t xml:space="preserve">Dreke zyrtare e shrtuar nga Kryetari i Kuvendit te Kosoves me 24 mars 2016 me aprovim </t>
  </si>
  <si>
    <t xml:space="preserve">Dreke zyrtare e shtruar me 23 prill 2016 me rastin e Dites Botrore te Librit dhe publikim i librit Syri Yne , me aprovim </t>
  </si>
  <si>
    <t xml:space="preserve">Drekë zyrtare </t>
  </si>
  <si>
    <t>ULTRA S SH P K</t>
  </si>
  <si>
    <t>Dreke zyrtare e shtruar nga  Komis.A.SH.T.K.R dhe Sport me 27 prill 2016, me vendim nr.05/2016</t>
  </si>
  <si>
    <t>16/05/2016</t>
  </si>
  <si>
    <t xml:space="preserve">Drekë zyrtare e shtruar me 10 maj 2016 nga nenkryetari i Kuvendit Xhavit Haliti , me  kerkes aporivm </t>
  </si>
  <si>
    <t>Dreke zyrtare e shtruar nga kryetari i Kuvendit  te Kosves 26 prill 2016, me aprovim</t>
  </si>
  <si>
    <t xml:space="preserve">Drekë zyrtare e shtruar nga Kryetari i Kuvendit te Kosoves me 22 prill 2016 </t>
  </si>
  <si>
    <t>GAGI CAFE DPH</t>
  </si>
  <si>
    <t>Dreke zyrtare e shtruar nga kryetari i Kuvendit  te Kosves 7 prill 2016, me aprovim</t>
  </si>
  <si>
    <t>Dreke zyrtare e shtruar nga kryetari i Kuvendit  te Kosves 9 prill 2016, me aprovim</t>
  </si>
  <si>
    <t>Dreke zyrtare e shtruar nga kryetari i Kuvendit  te Kosves 22 prill 2016, me aprovim</t>
  </si>
  <si>
    <t>Pjata LL.C.</t>
  </si>
  <si>
    <t>Dreke zyrtare e shtruar nga kryetari i Kuvendit  te Kosves 24 prill 2016, me aprovim</t>
  </si>
  <si>
    <t>Viktoria</t>
  </si>
  <si>
    <t>PURO</t>
  </si>
  <si>
    <t xml:space="preserve">Dreke zyrtare me 25-26 prill 2016, me vendim 
</t>
  </si>
  <si>
    <t>Drekë zyrtare e shtruar nga Kryetari i Komisionit Parlamentar per Stabilizim Asocimi Xhavit Haliti me rastin e takimit te Pare me  Komisionin Parlamentar per Stabilizim Asocimi, te Bashkimit Europian me 16 maj 2016 , me vendim nr.05-V-299</t>
  </si>
  <si>
    <t>Drekë zyrtare e shtruar nga Kryetari i Kuvendit te Kosoves me 7 prill 2016</t>
  </si>
  <si>
    <t>PINOCCHIO</t>
  </si>
  <si>
    <t xml:space="preserve">Drekë zyrtare e shtruar nga Komis.Zh.E.I.T.dhe Industri  me 27-28 maj 2016 sipas vendimit </t>
  </si>
  <si>
    <t>Vila Germia</t>
  </si>
  <si>
    <t>Sherbimet e bufesë-Prill</t>
  </si>
  <si>
    <t>Dreke zyrtare  me 4 qershor 2016 e shtruar nga Komis.Zh.E.I.T.I</t>
  </si>
  <si>
    <t>PISHAT SHPK</t>
  </si>
  <si>
    <t xml:space="preserve">Drekë zyrtare me 30 maj 2016 e shtruar nga Komis .Ad-Hoc per perzgjedhjen  e kandidateve per anetare te Bordit per Ankesa te Mediave </t>
  </si>
  <si>
    <t>Drekë zyrtare e shtruar nga Komis. per Buxhet dhe Financa me 10/6/2016</t>
  </si>
  <si>
    <t>SHKELQIMI 2 NHTSH</t>
  </si>
  <si>
    <t xml:space="preserve">Drekë zyrtre me nga Komis. per te D.Nj.B.Gj.P.P.P me 3 qershor 2016 </t>
  </si>
  <si>
    <t xml:space="preserve">Drekë zyrtare e shtruar nga Komis.per Legjislacion me 7/6/2016 </t>
  </si>
  <si>
    <t>Propper Piza</t>
  </si>
  <si>
    <t xml:space="preserve">Drekë zyrtare e shtruar nga Sekretari i Kuvendit te Kosoves  me 25 maj 2016, sipas aporvimit </t>
  </si>
  <si>
    <t>21/06/2016</t>
  </si>
  <si>
    <t>Dreke zytare e shtruar nga nen kryetari i Kuvendit te Kosoves Xhavit Haliti me 14 qershor 2016 ,kerkes aprovim</t>
  </si>
  <si>
    <t>23/06/2016</t>
  </si>
  <si>
    <t>Drekë zyrtare e shtruar nga Kryetari i Kuvendit te Kosoves me 16/5/2016,sipas aprovimit</t>
  </si>
  <si>
    <t>Drekë zyrtare e shtruar nga Kryetari i Kuvendit te Kosoves me 3/5/2016,sipas aprovimit</t>
  </si>
  <si>
    <t>Drekë zyrtare e shtruar nga Kryetari i Kuvendit te Kosoves me 27/5/2016,sipas aprovimit</t>
  </si>
  <si>
    <t>Drekë zyrtare e shtruar nga Kryetari i Kuvendit te Kosoves me 18/5/2016,sipas aprovimit</t>
  </si>
  <si>
    <t>PJATA DPH</t>
  </si>
  <si>
    <t>HIB PETROL SHPK</t>
  </si>
  <si>
    <t xml:space="preserve">Dreke zyrtare e shtruar nga kryetari i Kuvendit me 23/5/2016, sipas aprovimit </t>
  </si>
  <si>
    <t xml:space="preserve">Dreke zyrtare e shtruar nga kryetari i Kuvendit me 10/5/2016, sipas aprovimit </t>
  </si>
  <si>
    <t xml:space="preserve">Dreke zyrtare e shtruar nga kryetari i Kuvendit me 11/5/2016, sipas aprovimit </t>
  </si>
  <si>
    <t xml:space="preserve">Dreke zyrtare e shtruar nga kryetari i Kuvendit me 6/5/2016, sipas aprovimit </t>
  </si>
  <si>
    <t xml:space="preserve">Dreke zyrtare e shtruar nga kryetari i Kuvendit me 4/4/2016, sipas aprovimit </t>
  </si>
  <si>
    <t>Drekë zyrtare e shtruar nga Kryetari i Kuvendit te Kosoves me 5/5/2016,sipas aprovimit</t>
  </si>
  <si>
    <t>ADRIATIK 1 BELVEDERE SHPK</t>
  </si>
  <si>
    <t>04/05/2016</t>
  </si>
  <si>
    <t>RROMANI BAXT</t>
  </si>
  <si>
    <t>Adem Demaçi</t>
  </si>
  <si>
    <t>Subvencion me vendim nr.05-V-288</t>
  </si>
  <si>
    <t>Shpenzime te udhetimit - Bileta per Minire Hasni dhe Manush Krasniqi 8-11 mars 2016 , me vendim SP. 60/2016</t>
  </si>
  <si>
    <t>Shpenzime te udhetimit - Bileta per Isret Azemi, Florije Desku, me 17-21 prill 2016, me vendim nr.SP,71/2016</t>
  </si>
  <si>
    <t>Shpenzime te udhetimit - Bileta per Vilson Ukaj me 14-17 prill 2016, me vendim nr.SP,73/2016</t>
  </si>
  <si>
    <t>Shpenzime te udhetimit - Bileta per Nur Çeku me 5-9 prill 2016, me vendim nr.SP/85/2016</t>
  </si>
  <si>
    <t>Shpenzime te udhetimit - Bileta per Nur Çek me 30 mars 02 prill 2016 me vendim nr.SP/56/2016 (e anuluar )</t>
  </si>
  <si>
    <t>Shpenzime te udhetimit - Bileta per Muhamet Morina me 3-5 prill 2016, me vendim nr.SP,72/2016</t>
  </si>
  <si>
    <t>Shpenzime te udhetimit - Bileta per Muhamet Bytyqi dhe Shpresa Haxhijaj 10-14 prill 2016, me vendim SP,76/2016</t>
  </si>
  <si>
    <t>Shpenzime te udhetimit - Bileta per Shaban Selimi , Mirejta Shllaku ,Snodon Daci 20-22 mars 2016 me vendim nr.SP,66/2016</t>
  </si>
  <si>
    <t>Shpenzime te udhetimit - Bileta per Mirjeta Shllaku me 29 maj -01 qershor 2016, SP,103/2016</t>
  </si>
  <si>
    <t>Shpenzime te udhetimit - Bileta per Erol Katircioglu me 4 qershor 2016, me vendim nr.05-V-319</t>
  </si>
  <si>
    <t xml:space="preserve">Shpenzime te udhetimit - Bileta per Snoudon Daci me  29 maj -01 qershor 2016, SP,103/2016
</t>
  </si>
  <si>
    <t>Shpenzime te udhetimit - Bileta per Mirjeta Shllaku me 13-15 qershor 2016, me vensim SP,114/2016</t>
  </si>
  <si>
    <t>Shpenzime te udhetimit - Bileta per Mirejta Shllaku, Armend Ademaj me 3-6 maj 2016, me vendim nr.SP,90/2016</t>
  </si>
  <si>
    <t>Shpenzime te udhetimit - Bileta per Mirejta Shllaku, Tringa Lila me 17-23 prill 2016, me vendim nr,SP,86/2016</t>
  </si>
  <si>
    <t>Meditje uz.Shqiperi me 29-31 mars 2016 , me vendim nr.SP,75//2016</t>
  </si>
  <si>
    <t>Zoja Osmani</t>
  </si>
  <si>
    <t>Xheladin Hoxha</t>
  </si>
  <si>
    <t>Faton Hamiti</t>
  </si>
  <si>
    <t>Valon Dobruna</t>
  </si>
  <si>
    <t>Meditje uz.Bruksel me 20-23 mars 2016 , vendim SP,69/2016</t>
  </si>
  <si>
    <t>Mirjeta Shllaku</t>
  </si>
  <si>
    <t>Adelina Demolli</t>
  </si>
  <si>
    <t xml:space="preserve">Meditje uz.Shqiperi me 1 shkurt 2016 sipas aprovimit </t>
  </si>
  <si>
    <t>Ejup Deliu</t>
  </si>
  <si>
    <t>Meditje uz. Bruksel me 29 mars-02 prill 2016, me vendim nr.SP43/2016</t>
  </si>
  <si>
    <t>Armend Ademaj</t>
  </si>
  <si>
    <t xml:space="preserve">Meditje uz. Holand me 03 prill-04 prill 2016, me  vendim nr.SP43/2016
</t>
  </si>
  <si>
    <t xml:space="preserve">Meditje uz.Holand me 3-5 prill 2016, me vendim nr.SP 72/2016
</t>
  </si>
  <si>
    <t>Muhamet Morina</t>
  </si>
  <si>
    <t>Meditje uz.Maqedoni me 7 prill 2016 me vendim nr.SP,84/2016</t>
  </si>
  <si>
    <t>Naim Salihu</t>
  </si>
  <si>
    <t>Meditje uz.Shqiperi 4-6 prill 2016, me vendim nr.SP, 81/2016</t>
  </si>
  <si>
    <t>Shqipe Krasniqi</t>
  </si>
  <si>
    <t>Meditje uz.Shqiperi me 4-6 prill 2016, me vendim nr.SP,81/2016</t>
  </si>
  <si>
    <t>Vullnet Kabashi</t>
  </si>
  <si>
    <t>Fehmi Hyseni</t>
  </si>
  <si>
    <t>Meditje uz.Shqiperi uz.4-6 prill 2016, me vendim nr.05-V-281</t>
  </si>
  <si>
    <t>Ismet Krasniqi</t>
  </si>
  <si>
    <t>Meditje uz.Holand 5-9 prill 2016, me vendim nr.05-V-284</t>
  </si>
  <si>
    <t>Nur Çeku</t>
  </si>
  <si>
    <t xml:space="preserve">Meditje UZ Maqedoni me 27 janar 2016 me aprovim </t>
  </si>
  <si>
    <t>Besim Krasniqi</t>
  </si>
  <si>
    <t xml:space="preserve">Meditje uz.Maqedoni me 31 janar 2016 me aprovim </t>
  </si>
  <si>
    <t xml:space="preserve">Meditje uz.Shqiperi me 8-10 prill 2016, me vendim nr.SP,82/2016
</t>
  </si>
  <si>
    <t>Meditje uz.Shqiperi me 8-10 prill 2016, me vendim nr.SP,82/2016</t>
  </si>
  <si>
    <t>Meditje UZ Maqedoni me 17 prill 2016 me aprovim</t>
  </si>
  <si>
    <t>Ergyl Emra</t>
  </si>
  <si>
    <t>Meditje uz.Turqi me 10-14 prill 2016 me vendim nr. SP,76/2016</t>
  </si>
  <si>
    <t>Muhamet Bytyqi</t>
  </si>
  <si>
    <t>Meditje uz.Turqi me 10-14 prill 2016 me vendim nr.SP,76/2016</t>
  </si>
  <si>
    <t>Shpresa Haxhijaj</t>
  </si>
  <si>
    <t>Meditje uz.Slloveni me 10-14 prill me vendim SP,80/2016</t>
  </si>
  <si>
    <t>Antigona Ibraj</t>
  </si>
  <si>
    <t>Meditje uz.Slloveni me 19-24 prill 2016, me vendim nr.SP,87/2016</t>
  </si>
  <si>
    <t>Sabrije Saliuki Iseni</t>
  </si>
  <si>
    <t xml:space="preserve"> Meditje uz.Slloveni me 17-21 prill 2016, me vendim nr.SP,71/2016</t>
  </si>
  <si>
    <t>26/04/2016</t>
  </si>
  <si>
    <t>Istret Azemi</t>
  </si>
  <si>
    <t>Florie Desku</t>
  </si>
  <si>
    <t>Meditje UZ Shqiperi me 26-28 prill 2016 , me vendim nr.SP,92/2016</t>
  </si>
  <si>
    <t>Meditje uz.Shqiperi me 27-30 prill 2016, me vendim nr.SP,91/2016</t>
  </si>
  <si>
    <t>Shefki Shoshaj</t>
  </si>
  <si>
    <t>Leunora Alimaj</t>
  </si>
  <si>
    <t>Januz Fetahu</t>
  </si>
  <si>
    <t>Lindita Duriqi Gerdovci</t>
  </si>
  <si>
    <t>Meditje uz.Hungari me 14-17 prill 2016, me vendim nr.SP,73/2016</t>
  </si>
  <si>
    <t>Vilson Ukaj</t>
  </si>
  <si>
    <t>Meditje uz.Francë me 17-23 prill 2016, me vendim nr.SP,86/2016</t>
  </si>
  <si>
    <t>Tringa Lila</t>
  </si>
  <si>
    <t>Meditje UZ Maqedoni me 3 maj 2016 me vendim nr.SP,93/2016</t>
  </si>
  <si>
    <t>Abdulla Islami</t>
  </si>
  <si>
    <t xml:space="preserve">Meditje uz.Hungari me 3-6 maj 2016 me  vendim nr.SP,90/2016
</t>
  </si>
  <si>
    <t>Meditje uz.Hungari me 3-6 maj 2016 me  vendim nr.SP,90/2016</t>
  </si>
  <si>
    <t>Meditje uz.Shqiperi me 13-15 maj 2016, me vendim nr.SP,101/2016</t>
  </si>
  <si>
    <t>Drita Morina</t>
  </si>
  <si>
    <t>Selman Ymeri</t>
  </si>
  <si>
    <t>Teuta Berisha</t>
  </si>
  <si>
    <t>Bajram Badivuku</t>
  </si>
  <si>
    <t>Floreta Kabashi Ademaj</t>
  </si>
  <si>
    <t>Argzon Muçaj</t>
  </si>
  <si>
    <t>Vjollca Sogojeva</t>
  </si>
  <si>
    <t>Visar Krasniqi</t>
  </si>
  <si>
    <t>Safet Beqiri</t>
  </si>
  <si>
    <t>Emrush Haxhiu</t>
  </si>
  <si>
    <t>Meditje uz.Bullgari  me 13-14 maj 2016, me vendim nr. SP,97/2016</t>
  </si>
  <si>
    <t>Meditje uz.Shqiperi me 13-15 maj 2016 , me vendim nr.SP,101/2016</t>
  </si>
  <si>
    <t>Ali Aliu</t>
  </si>
  <si>
    <t>Sheqir Muharremi</t>
  </si>
  <si>
    <t>Meditje uz.Kroaci me 15-18 maj 2016 , me vendim nr.SP,99/2016</t>
  </si>
  <si>
    <t>Drita Çarkaxhiu</t>
  </si>
  <si>
    <t>Meditje uz.Kroaci me 15-18 maj 2016, me vendim nr.SP,99/2016</t>
  </si>
  <si>
    <t>Natasha Tisma</t>
  </si>
  <si>
    <t>Meditje uz.Bullagri me 13-14 maj 2016, me vendim nr.SP,97/2016</t>
  </si>
  <si>
    <t>Meditje uz.Kroaci me 15-18 maj 2016, me vendim SP,99/2016</t>
  </si>
  <si>
    <t>Celal Ilyas</t>
  </si>
  <si>
    <t>Meditje uz.Shqiperi me 9 maj 2016, me vendim nr.SP,102/2016</t>
  </si>
  <si>
    <t>Meditje UZ Shqiperi 14-17 maj 2016, me vendim SP,100/2016</t>
  </si>
  <si>
    <t>Miradije Haziraj</t>
  </si>
  <si>
    <t>Meditje uz. Shqiperi me 14-17 maj 2016, me vendim nr.SP, 100/2016</t>
  </si>
  <si>
    <t>Merita Prestreshi</t>
  </si>
  <si>
    <t>Ejup Gashi</t>
  </si>
  <si>
    <t>Besa Pajaziti</t>
  </si>
  <si>
    <t xml:space="preserve">Meditje uz.Holand me 9 -13 maj 2016 me vendim nr.SP,95/2016
</t>
  </si>
  <si>
    <t>Adnan Boshnjaku</t>
  </si>
  <si>
    <t>Meditje uz.Mali i Zi me 20-21 maj 2016, me vendim nr.SP,105/2016</t>
  </si>
  <si>
    <t>Agim Ajeti</t>
  </si>
  <si>
    <t xml:space="preserve">Meditje uz.Kroaci me 14-19 maj 2016, me vendim nr.SP,98/2016
</t>
  </si>
  <si>
    <t xml:space="preserve">Meditje uz.Kroaci me 14-19 maj 2016 me vendim nr.SP,98/2016
</t>
  </si>
  <si>
    <t>Gylten Noberda</t>
  </si>
  <si>
    <t>Meditje uz.Maqedoni me 27 maj 2016 , me vendim nr.SP,109/2016</t>
  </si>
  <si>
    <t>Meditje uz.Mali i Zi me 31 maj 2 qershor 2016, me vendim nr.SP,108/2016</t>
  </si>
  <si>
    <t>07/06/2016</t>
  </si>
  <si>
    <t>Meditje uz.Mali i Zi  me 31 maj- 2 qershor 2016, me vendim nr.SP,108/2016</t>
  </si>
  <si>
    <t>Meditje uz.Mali i Zi me 31 maj -2qershor 2016, me vendim nr.05-V-330</t>
  </si>
  <si>
    <t>Meditje u.Shqiperi me 1-3 qershor 2016, me vendim .nr.SP,110/2016</t>
  </si>
  <si>
    <t>Meditje uz.Shqiperi me 2-4 qershor 2016 me vendim nr.SP,104/2016</t>
  </si>
  <si>
    <t>Tahire Shala</t>
  </si>
  <si>
    <t>Nexhmije Rexha</t>
  </si>
  <si>
    <t>Nebahate Memishi</t>
  </si>
  <si>
    <t>Drita Kodraliu Ibrahimi</t>
  </si>
  <si>
    <t>ELfete Alshiqi Beqiri</t>
  </si>
  <si>
    <t>Meditje uz.Shqiperi me 1-3 qershor 2016, me vebdim nr.SP,110/2016</t>
  </si>
  <si>
    <t>Florent Mehmeti</t>
  </si>
  <si>
    <t>Naser Uka</t>
  </si>
  <si>
    <t>Meditje uz.Shqiperi me 1-3 qershor 2016, me vendim nr.SP,110/2016</t>
  </si>
  <si>
    <t>Bukurije Godanci</t>
  </si>
  <si>
    <t>Mevlude Ademi</t>
  </si>
  <si>
    <t>Meditje uz.Bruksel me 29 maj -1 qershor 2016, me vendim nr.SP.103/2016</t>
  </si>
  <si>
    <t>Snoudon Daci</t>
  </si>
  <si>
    <t xml:space="preserve">Meditje uz.Mali i Zi me 31 maj -2 qershor 2016, me vendim nr.SP,108/2016
</t>
  </si>
  <si>
    <t>Nexhat Jashari</t>
  </si>
  <si>
    <t>Meditje uz.Mali i Zi me 31 maj -2 qershor 2016, me vendim nr.SP,108/2016</t>
  </si>
  <si>
    <t xml:space="preserve">Meditje uz.Hungari.Hungari  me 18-22 maj 2016, me vendim nr.SP,96/2016
</t>
  </si>
  <si>
    <t>Vahide Grajçevci</t>
  </si>
  <si>
    <t>Meditje UZ Gjermani me 3-7 qeshor 2016 , me vendim nr.SP,111/2016</t>
  </si>
  <si>
    <t>Lule Ymeri</t>
  </si>
  <si>
    <t>Shaip Goxhuli</t>
  </si>
  <si>
    <t>Meditje uz.Shqiperi me 27-28 maj 2016, sipas vendimit SP,106/2016</t>
  </si>
  <si>
    <t>Meditje uz.Shqiperi me 27-29 maj 2016, sipas vendimit SP,106/2016</t>
  </si>
  <si>
    <t>Fadil Svishta</t>
  </si>
  <si>
    <t xml:space="preserve">Meditje uz.Shqiperi me 27-30 maj 2016, sipas vendimit SP,106/2016
</t>
  </si>
  <si>
    <t>Shaban Selimi</t>
  </si>
  <si>
    <t>Meditje uz.Shqiperi me 27-30 maj 2016, sipas vendimit SP,106/2016</t>
  </si>
  <si>
    <t>Meditje uz.Shqiperi 19-21 qershor 2016 me vendim nr.SP,116/2016</t>
  </si>
  <si>
    <t>Meditje uz.Shqiperi 19-21 qershor 2016, me vendim nr.SP,116/2016</t>
  </si>
  <si>
    <t>Meditje uz.Shqiperi me 19-21 qershor 2016, me vendim nr.SP,116/2016</t>
  </si>
  <si>
    <t>Meditje uz.Bruksel me 19-22 qershor 2016 me vendim nr.SP,113/2016</t>
  </si>
  <si>
    <t>Meditje uz.Shqiperi ,Maqedoni  me 22-23 qershor 2016, me vendim nr.SP,123/2016</t>
  </si>
  <si>
    <t>Meditje uz.Shqiperi me 20 qershor 2016 sipas aprovimit</t>
  </si>
  <si>
    <t xml:space="preserve">Meditje uz.Bullgari 8-12 qershor 2016, me vendim nr.SP,107/2016
</t>
  </si>
  <si>
    <t>Agron Istogu</t>
  </si>
  <si>
    <t>Meditje uz.Bullgari 8-12 qershor 2016, me vendim nr.SP,107/2016</t>
  </si>
  <si>
    <t xml:space="preserve">Meditje uz.France me 19-24 qershor 2016, me vendim nr.SP,115/2016
</t>
  </si>
  <si>
    <t>Meditje uz.France me 19-24 qershor 2016, me vendim nr.SP,115/2016</t>
  </si>
  <si>
    <t xml:space="preserve">Akomodim uz. Bruksel me 20-23 mars 2016, vendim SP,69/2016
</t>
  </si>
  <si>
    <t>me 3-5 prill 2016, me vendim nr.SP 72/2016</t>
  </si>
  <si>
    <t xml:space="preserve">Akomod.gjate uz.Holand 5-9 prill 2016, me vendim nr.05-V-284
</t>
  </si>
  <si>
    <t xml:space="preserve">Akomod.gjate uz.Shqiperi me 8-10 prill 2016, me vendim nr.SP,82/2016
</t>
  </si>
  <si>
    <t>Akomod.gjate uz.Shqiperi me 8-10 prill 2016, me vendim nr.SP,82/2016</t>
  </si>
  <si>
    <t>Akomodim uz.Hungari me 14-17 prill 2016, me vendim nr.SP,73/2016</t>
  </si>
  <si>
    <t xml:space="preserve"> Akomod.gjate uz.Slloveni me 17-21 prill 2016, me vendim nr.SP,71/2016</t>
  </si>
  <si>
    <t>Akomod. gjate uz. me 26-28 prill 2016 , me vendim nr.SP,92/2016</t>
  </si>
  <si>
    <t>Akomod.gjate uz.Hungari me 14-17 prill 2016, me vendim nr.SP,73/2016</t>
  </si>
  <si>
    <t>Akomod.gjate uz .Francë me 17-23 prill 2016, me vendim nr.SP,86/2016</t>
  </si>
  <si>
    <t>Akomod.gjate uz. Francë me 17-23 prill 2016, me vendim nr.SP,86/2016</t>
  </si>
  <si>
    <t>Akomodim uz.Hungari me 3-6 maj 2016, me vednim nr.SP,90/2016</t>
  </si>
  <si>
    <t>Akomodim uz. Hungari me 3-6 maj 2016, me vendim nr.SP,90/2016</t>
  </si>
  <si>
    <t xml:space="preserve">Akomod.gjate uz.Hungari me 3-6 maj 2016 me  vendim nr.SP,90/2016
</t>
  </si>
  <si>
    <t xml:space="preserve">Akomod.gjate uz.Holand me 9 -13 maj 2016 me vendim nr.SP,95/2016
</t>
  </si>
  <si>
    <t xml:space="preserve">Akomod.gjate uz.Kroaci me 14-19 maj 2016, me vendim nr.SP,98/2016
</t>
  </si>
  <si>
    <t xml:space="preserve">Akomod.gjate uz.Kroaci me 14-19 maj 2016 me vendim nr.SP,98/2016
</t>
  </si>
  <si>
    <t>Akomod.gjate uz.Bruksel me 29 maj -1 qershor 2016, me vendim nr.SP.103/2016</t>
  </si>
  <si>
    <t xml:space="preserve">Akomod.gjate uz.Mali i Zi me 31 maj -2 qershor 2016, me vendim nr.SP,108/2016
</t>
  </si>
  <si>
    <t xml:space="preserve">Akomod.gjate uz.Hungari .Hungari  me 18-22 maj 2016, me vendim nr.SP,96/2016
</t>
  </si>
  <si>
    <t>Akomod.gjate uz .Shqiperi me 27-28 maj 2016, sipas vendimit SP,106/2016</t>
  </si>
  <si>
    <t>Akomod.gjate uz .Shqiperi me 27-29 maj 2016, sipas vendimit SP,106/2016</t>
  </si>
  <si>
    <t>Akomod.gjate uz .Shqiperi me 27-30 maj 2016, sipas vendimit SP,106/2016</t>
  </si>
  <si>
    <t xml:space="preserve">Akomd.gjate uz .Bruksel me 19-22 qershor 2016 me vendim nr.SP,113/2016
</t>
  </si>
  <si>
    <t>Akomod.uz.Bullgari 8-12 qershor 2016, me vendim nr.SP,107/2016</t>
  </si>
  <si>
    <t xml:space="preserve">Akomod.gjate uz.France me 19-24 qershor 2016, me vendim nr.SP,115/2016
</t>
  </si>
  <si>
    <t>Akomod.gjate uz.France me 19-24 qershor 2016, me vendim nr.SP,115/2016</t>
  </si>
  <si>
    <t xml:space="preserve">Shpenzime tjera UZ Maqedoni  me 7 prill 2016 me vendim nr.SP,84/2016
</t>
  </si>
  <si>
    <t>Shpenz.tjera uz. Shqiperi 4-6 prill 2016 me vendim nr.SP,81/2016</t>
  </si>
  <si>
    <t xml:space="preserve">Shpenz.tjera uz.me 27 janar 2016 me aprovim 
</t>
  </si>
  <si>
    <t xml:space="preserve">Shpenzime tjera UZ. Maqedoni me 17 prill 2016 me aprovim
</t>
  </si>
  <si>
    <t xml:space="preserve">Shpenz. tjera uz.Hungari me 14-17 prill 2016, me vendim nr.SP,73/2016
</t>
  </si>
  <si>
    <t>Shpenz.gjate uz.Slloveni me 17-21 prill 2016, me vendim nr.SP,71/2016</t>
  </si>
  <si>
    <t>Delegacioni</t>
  </si>
  <si>
    <t>Shpenz.tjera uz.Hungari me 14-17 prill 2016, me vendim nr.SP,73/2016</t>
  </si>
  <si>
    <t xml:space="preserve">Shpenzime tjera UZ . Maqedoni me 3 maj 2016 me vendim nr.SP,93/2016
</t>
  </si>
  <si>
    <t xml:space="preserve">Shpenz.tjera uz.Bullgari me 13-14 maj 2016, me vendim nr.SP,97/2016
</t>
  </si>
  <si>
    <t xml:space="preserve">Shpenz.tjera Holand  me 9 -13 maj 2016 me vendim nr.SP,95/2016
</t>
  </si>
  <si>
    <t xml:space="preserve">Shpenz.tjera uz.Mali i Zi me 20-21 maj 2016, me vendim nr.SP,105/2016
</t>
  </si>
  <si>
    <t xml:space="preserve">Shpenz.tjera uz.Kroaci me 14-19 maj 2016, me vendim nr.SP,98/2016
</t>
  </si>
  <si>
    <t xml:space="preserve">Shpenz.tjera Kroaci me 14-19 maj 2016 me vendim nr.SP,98/2016
</t>
  </si>
  <si>
    <t xml:space="preserve">Shpenz.tjerz uz.Mali i Zi me 31 maj -2 qershor 2016, me vendim nr.SP,108/2016
</t>
  </si>
  <si>
    <t xml:space="preserve">Shpenz.uz.Hungari .Hungari  me 18-22 maj 2016, me vendim nr.SP,96/2016
</t>
  </si>
  <si>
    <t xml:space="preserve">Shpenz.uz.Shqiperi me 27-29 maj 2016, sipas vendimit SP,106/2016
</t>
  </si>
  <si>
    <t xml:space="preserve">Shpenz.uz.Shqiperi me 27-30 maj 2016, sipas vendimit SP,106/2016
</t>
  </si>
  <si>
    <t xml:space="preserve">Sherbime tjera uz.Shqiperi 19-21 qershor 2016 me vendim nr.SP,116/2016
</t>
  </si>
  <si>
    <t xml:space="preserve">Shpenzime tjera uz. me 22-23 qershor 2016, me vendim nr.SP,123/2016
</t>
  </si>
  <si>
    <t xml:space="preserve">Shpenz.tjera uz.Shqiperi me 20 qershor 2016 sipas aprovimit </t>
  </si>
  <si>
    <t xml:space="preserve">Shpenz.tjera uz.Bullgari 8-12 qershor 2016, me vendim nr.SP,107/2016
</t>
  </si>
  <si>
    <t>Shpenz.tjera uz.Bullgari 8-12 qershor 2016, me vendim nr.SP,107/2016</t>
  </si>
  <si>
    <t>Rryma-Mars</t>
  </si>
  <si>
    <t>KESCO COLLECTION PRISHTINE</t>
  </si>
  <si>
    <t>Rryma- Prill</t>
  </si>
  <si>
    <t xml:space="preserve">Rryma- Maj </t>
  </si>
  <si>
    <t xml:space="preserve">Uji-Mars </t>
  </si>
  <si>
    <t>Uji-Prill</t>
  </si>
  <si>
    <t>KUR PRISHTINA SHA</t>
  </si>
  <si>
    <t>Shpenz.Ujit Maj</t>
  </si>
  <si>
    <t>Mbeturinat-Mars</t>
  </si>
  <si>
    <t>Mbeturina Prill</t>
  </si>
  <si>
    <t xml:space="preserve">Mbeturinat -Maj </t>
  </si>
  <si>
    <t>Ngrohja qendrore per Mars 2016</t>
  </si>
  <si>
    <t>Ngrohje qendrore -Prill</t>
  </si>
  <si>
    <t>Shpenzimet e tel. fikse-Mars</t>
  </si>
  <si>
    <t xml:space="preserve">Shpenzimet e tel. fikse-Mars </t>
  </si>
  <si>
    <t>Shpenz.tel.fikse</t>
  </si>
  <si>
    <t xml:space="preserve">Sherbime.tel.fikse maj </t>
  </si>
  <si>
    <t>Shpenz.tel.fikse-Maj</t>
  </si>
  <si>
    <t>Shpenzime per internet-Mars</t>
  </si>
  <si>
    <t>KUJTESA NET SHPK</t>
  </si>
  <si>
    <t>Shpenzime per internet-Prill</t>
  </si>
  <si>
    <t>Shpenzime per internet-Maj</t>
  </si>
  <si>
    <t>Shpenz.tel.mobile - Mbushje Vala</t>
  </si>
  <si>
    <t>POSTELEKOMI I KOSOVES SHA VALA PRI PAID</t>
  </si>
  <si>
    <t>Shp.tel.mobime - Kartela Vala</t>
  </si>
  <si>
    <t xml:space="preserve">Shpenzime postare </t>
  </si>
  <si>
    <t>PATTY CASH</t>
  </si>
  <si>
    <t>Sherbimet e trajnimit me 27-30 prill 2016, me vendim nr.SP,91/2016</t>
  </si>
  <si>
    <t>PRUDENCIA</t>
  </si>
  <si>
    <t>Sherbimet e trajnimit me 14-17 maj 2016, me vendim nr.SP,101/2016</t>
  </si>
  <si>
    <t>EUROPEAN CENTER</t>
  </si>
  <si>
    <t>Sherbimet e trajnimit me vendim nr.SP,104/2016</t>
  </si>
  <si>
    <t>FAMA</t>
  </si>
  <si>
    <t>ETK SZOLGATATO ZRT</t>
  </si>
  <si>
    <t>Furnizim per zyre</t>
  </si>
  <si>
    <t>Sherbime tjera - Page Prill</t>
  </si>
  <si>
    <t>Zana Elshani</t>
  </si>
  <si>
    <t>Sherbime tjera - Huazim i pajisjeve me 8 mars 2016</t>
  </si>
  <si>
    <t>AVC GROUP SHPK</t>
  </si>
  <si>
    <t>Shpenz.tjera  Hapja solemne e panairit me 11 maj 2016</t>
  </si>
  <si>
    <t>Universiteti "Hasan Prishtina"</t>
  </si>
  <si>
    <t>Kontributi i punetorit per Zana Elshani</t>
  </si>
  <si>
    <t xml:space="preserve">Kontributi i punedhenesit per Zana Elshani </t>
  </si>
  <si>
    <t xml:space="preserve">Sherbime tjera sipas aprovimit </t>
  </si>
  <si>
    <t>FILHARMONIA OPERA E KOS</t>
  </si>
  <si>
    <t>Sherbime tjera - Vize me 15-18 maj 2016, me vendim nr.SP,99/2016</t>
  </si>
  <si>
    <t>Sherbime tjera - Vize me 15-18 maj 2016 , me vendim nr.SP,99/2016</t>
  </si>
  <si>
    <t xml:space="preserve">Sherbime tjera -Vizë me 15-18 maj 2016, me vendim SP,99/2016
</t>
  </si>
  <si>
    <t>Sherbime tjera - Transport</t>
  </si>
  <si>
    <t>EGNATIA NT</t>
  </si>
  <si>
    <t>SNOUDON DACI</t>
  </si>
  <si>
    <t xml:space="preserve">Mobile </t>
  </si>
  <si>
    <t>MOBELLAND NTP</t>
  </si>
  <si>
    <t>Pajisje tjera - Sis.CCTV dhe mb.kunder zj.</t>
  </si>
  <si>
    <t>PRO 4 SHPK</t>
  </si>
  <si>
    <t xml:space="preserve">Paisjet tjera </t>
  </si>
  <si>
    <t>TELEFONIKU SHPK</t>
  </si>
  <si>
    <t>Paisjet</t>
  </si>
  <si>
    <t xml:space="preserve">Furnizim </t>
  </si>
  <si>
    <t>LULISHTJA LABI DPT</t>
  </si>
  <si>
    <t xml:space="preserve">Furnizim me Li ferim i Llampave per Projektor Sony </t>
  </si>
  <si>
    <t>Lulishtja Labi</t>
  </si>
  <si>
    <t xml:space="preserve">Furnizim me 30 cope spila me flamur te Kosoves ,sipas aprovimit </t>
  </si>
  <si>
    <t>ARC</t>
  </si>
  <si>
    <t>Furnizim me uje</t>
  </si>
  <si>
    <t>ADEA GROUP SHPK</t>
  </si>
  <si>
    <t xml:space="preserve">Furnizim me foltore te qelqit </t>
  </si>
  <si>
    <t>EHO 04 NN</t>
  </si>
  <si>
    <t>Furnizim me pano</t>
  </si>
  <si>
    <t>EUROPRINTY</t>
  </si>
  <si>
    <t>KOCI GALLERY NSH</t>
  </si>
  <si>
    <t>Furnizim - zarfa, ftesa</t>
  </si>
  <si>
    <t>BLENDI NTP</t>
  </si>
  <si>
    <t>AERO COM NTPSHT</t>
  </si>
  <si>
    <t>Furnizim me libra</t>
  </si>
  <si>
    <t>SHHBK NENE TEREZA</t>
  </si>
  <si>
    <t xml:space="preserve">Furnizim me dhurata Hynesha ne Fron </t>
  </si>
  <si>
    <t>N.T.P. DODO</t>
  </si>
  <si>
    <t>Furnizim me flamuj</t>
  </si>
  <si>
    <t>VM3 SHPK</t>
  </si>
  <si>
    <t>Derivate per vetura -1-15 shkurt 2016</t>
  </si>
  <si>
    <t>Derivate per vetura -15-29 shkurt 2016</t>
  </si>
  <si>
    <t>Derivate per vetura -Mars</t>
  </si>
  <si>
    <t xml:space="preserve">Derivate per vetura- Maj </t>
  </si>
  <si>
    <t>Derivate per vetura -Prill</t>
  </si>
  <si>
    <t>Derivate per vetura -Maj</t>
  </si>
  <si>
    <t>Derivate per vetura-Prill</t>
  </si>
  <si>
    <t>Mbyll.Patty Cash</t>
  </si>
  <si>
    <t>Mirembajtje , servisim e automjeteve</t>
  </si>
  <si>
    <t>LTG KOSOVA LLC</t>
  </si>
  <si>
    <t>Mirembajtje e automjeteve janar dhe shkurt 2016</t>
  </si>
  <si>
    <t>NPSH ALLMAKES GLOBAL SERVICES</t>
  </si>
  <si>
    <t>Mirembajtje e automjeteve-Prill</t>
  </si>
  <si>
    <t>Mirembajtje e automjeteve gjate muajit mars 2016</t>
  </si>
  <si>
    <t>BAKI AUTOMOBILE SHPK</t>
  </si>
  <si>
    <t>Mirembajtja e nderteses-Mars</t>
  </si>
  <si>
    <t>NPN UNI PROJECT</t>
  </si>
  <si>
    <t>Mirembajtja e nderteses-Prill</t>
  </si>
  <si>
    <t>Mirembajtje e nderteses-Maj</t>
  </si>
  <si>
    <t>Web faqja e Kuvendit-Mars</t>
  </si>
  <si>
    <t>RROTA SHTEPIA BOTUESE SHPK</t>
  </si>
  <si>
    <t>Miremb. e sist. DCN/AV-Mars</t>
  </si>
  <si>
    <t xml:space="preserve">Mirembajtje e softuerit -Shkurt </t>
  </si>
  <si>
    <t>PBC SHPK</t>
  </si>
  <si>
    <t xml:space="preserve">Mirembajtja e sist. kabllor- Shkurt </t>
  </si>
  <si>
    <t>Mirem.e sis. CCTV dhe mb.kun.zj. prej 23 Shkurt -23 Mars 2016</t>
  </si>
  <si>
    <t>Mirermb.e sist.kabllovik -Prill</t>
  </si>
  <si>
    <t xml:space="preserve">Mirembajtje e softuerit- Mars </t>
  </si>
  <si>
    <t>Web faqja e Kuvendit- Prill</t>
  </si>
  <si>
    <t>Mirermb.e sist.kabllovik -Mars</t>
  </si>
  <si>
    <t xml:space="preserve">Mirembajtje e rrjetit kabllovik Abonim nje vjeçar </t>
  </si>
  <si>
    <t>Miremb. e sist. DCN/AV-Prill</t>
  </si>
  <si>
    <t>Web faqja e Kuvendit- Maj</t>
  </si>
  <si>
    <t>Mirermb.e sist.kabllovik Maj</t>
  </si>
  <si>
    <t>Mirembajtje e softuerit- Prill</t>
  </si>
  <si>
    <t xml:space="preserve">Miremb. e sist. DCN/AV-Maj </t>
  </si>
  <si>
    <t>Mirembajtje e liftave-Mars</t>
  </si>
  <si>
    <t>EJONA NTSH</t>
  </si>
  <si>
    <t>Mirembajtje e fotokopjeve-Mars</t>
  </si>
  <si>
    <t>INFO COM</t>
  </si>
  <si>
    <t>Mirembajtja e liftave 19 mars-18 Prill 2016</t>
  </si>
  <si>
    <t>Mirembajtje e fotokopjeve-Prill</t>
  </si>
  <si>
    <t xml:space="preserve">Mirembajtje e liftave prej 19 prill-18 maj 2016 </t>
  </si>
  <si>
    <t xml:space="preserve">Mirembajtje e fotokopjeve-Maj </t>
  </si>
  <si>
    <t>Mirembajtje e liftave prej 19 maj-18 qershor 2016</t>
  </si>
  <si>
    <t>Shpallje e konkursit</t>
  </si>
  <si>
    <t>RTK (RADIO TELEVIZIONI KOSOVES)</t>
  </si>
  <si>
    <t>ZERI NGB SHPK</t>
  </si>
  <si>
    <t>EPOKA E RE</t>
  </si>
  <si>
    <t>RADIO KOSOVA E LIRE</t>
  </si>
  <si>
    <t>GRUPI KOHA SHPK</t>
  </si>
  <si>
    <t>Shtypi ditor - Mars</t>
  </si>
  <si>
    <t>DPH CIMI</t>
  </si>
  <si>
    <t>Gazeta zyrtare nr.1,2,3,4,5,6,7,8,9,10 viti 2016</t>
  </si>
  <si>
    <t>Zyra e Kryeministrit</t>
  </si>
  <si>
    <t>Shtypi ditor-Prill</t>
  </si>
  <si>
    <t>Shtypi ditor-Maj</t>
  </si>
  <si>
    <t xml:space="preserve">Dreke zyrtare  e shrtuar nga Sekretari i Kuendit me 19 maj 2016, </t>
  </si>
  <si>
    <t>Drekë zyrtare e shtruar me 27 maj 2016 nga Sekretari i Kuvendit te Kosves  per nder te mysafireve hungarez</t>
  </si>
  <si>
    <t>Renovimi i nderteses dhe inst.eksistuese situacioni VI (pjesëshëm)</t>
  </si>
  <si>
    <t>TEKNO ING CONSULTING SHPK</t>
  </si>
  <si>
    <t xml:space="preserve">Renovimi i nderteses dhe inst.eksistuese situacioni VII </t>
  </si>
  <si>
    <t xml:space="preserve">Rifreskimi dhe Pavaresimi i TIK -ut faza III dhe perfundimtare </t>
  </si>
  <si>
    <t>INOVATIVI SHPK</t>
  </si>
  <si>
    <t>Stafi Politik</t>
  </si>
  <si>
    <t>Shpenzime te udhetimit - Bileta per Blerim Latifi 17-20 janar 2016 (ndryshim destinacioni)</t>
  </si>
  <si>
    <t>Shpenzime te udhetimit - Bileta per Driton Lajci,Gezim Kasapolli 21-24 mars 2016, me vendim nr.05-V-268</t>
  </si>
  <si>
    <t xml:space="preserve">Shpenzime te udhetimit - Bileta per Avni Bytyqi , Dhurata Hoxha , Gezim Kasapolli, Valon Xhaferi , Gezim Kasapolli me 9-19-20 prill 2016 sipas apovimit </t>
  </si>
  <si>
    <t xml:space="preserve">Shpenzime te udhetimit - Bileta per Avni Bytyqi ,Bashkim Rrahmani , Shpresim Shala , Valon Xhaferi , Blerim Latifi me 11-16 mars 2016, sipas aprovimit </t>
  </si>
  <si>
    <t>Shpenzime te udhetimit - Bileta per  Blerim Latifi me 7-9 prill 2016, me vendim nr.05-V-285</t>
  </si>
  <si>
    <t xml:space="preserve">Shpenzime te udhetimit - Bileta per Avni Byqyqi ,Dhurata Hoxha me 9-12 qershor 2016,sipas aprovimit </t>
  </si>
  <si>
    <t xml:space="preserve">Shpenzime te udhetimit - Bileta per Gezim Kasapolli, Bashkim Rrahmani, Shpresim Shala 9-12 qershor 2016, sipas aprovimit </t>
  </si>
  <si>
    <t>Meditje uz.Gjermani me 12-16 mars 2016, sipas aprovim</t>
  </si>
  <si>
    <t>Valon Xhaferi</t>
  </si>
  <si>
    <t>Blerim Latifi</t>
  </si>
  <si>
    <t>Shpresim Shala</t>
  </si>
  <si>
    <t xml:space="preserve">Meditje uz.Gjermani me 12-16 mars 2016, sipas aprovim </t>
  </si>
  <si>
    <t>Bashkim Rrahmani</t>
  </si>
  <si>
    <t>Meditje uz.Gjermani me 11-16 mars 2016, sipas aprovim</t>
  </si>
  <si>
    <t>Avni Bytyqi</t>
  </si>
  <si>
    <t xml:space="preserve">Meditje uz.Kroaci me 7-9 prill 2016, me vendim nr.05-V-285
</t>
  </si>
  <si>
    <t>Meditje UZ Shqiperi me 26-28 prill 2016 , me vendim nr.05-V-296</t>
  </si>
  <si>
    <t>01/05/2016</t>
  </si>
  <si>
    <t>Arjeta Rexhepi</t>
  </si>
  <si>
    <t>Meditje UZ Maltë me 8-14 maj 2016, me vendim nr.05-V-305</t>
  </si>
  <si>
    <t>Dhurata Hoxha</t>
  </si>
  <si>
    <t xml:space="preserve">Meditje uz.Bruksel me 21-24 mars 2016 sipas vendimt nr.05-V-268
</t>
  </si>
  <si>
    <t>Driton Lajçi</t>
  </si>
  <si>
    <t>Meditje uz.Bruksel me 21-24 mars 2016 sipas vendimt nr.05-V-268</t>
  </si>
  <si>
    <t>Gëzim Kasapolli</t>
  </si>
  <si>
    <t xml:space="preserve">Meditje uz.SHBA me 9-17 prill 2016 sipas aporivmit 
</t>
  </si>
  <si>
    <t>Meditje uz.Shqiperi me 1-2 qershor 2016, me vendim nr.05-V-333</t>
  </si>
  <si>
    <t xml:space="preserve">Meditje uz.Austri me 5-6 qershor 2016 sipas aprovimit 
</t>
  </si>
  <si>
    <t>Lekë Musa</t>
  </si>
  <si>
    <t xml:space="preserve">Meditje uz.Bullgari  me 9-12 qershor 2016, sipas aprovim 
</t>
  </si>
  <si>
    <t xml:space="preserve">Meditje uz.Bullgari  me 9-12 qershor 2016, sipas aprovim </t>
  </si>
  <si>
    <t>Naser Shala</t>
  </si>
  <si>
    <t xml:space="preserve">Meditje uz.Londer me 9 qershor 2016 sipas aprovimit 
</t>
  </si>
  <si>
    <t xml:space="preserve">Akomod.gjate uz.Gjermani me 12-16 mars 2016, sipas aprovim </t>
  </si>
  <si>
    <t xml:space="preserve">Akomod. gjate uz.Kroaci me 7-9 prill 2016, me vendim nr.05-V-285
</t>
  </si>
  <si>
    <t>Akomod.gjate uz.Shqiperi me 26-28 prill 2016 , me vendim nr.05-V-296</t>
  </si>
  <si>
    <t xml:space="preserve">Akomod.gjate uz.Bruksel me 21-24 mars 2016 sipas vendimt nr.05-V-268
</t>
  </si>
  <si>
    <t>Akomod.gjate uz.Shqiperi me 1-2 qershor 2016, me vendim nr.05-V-333</t>
  </si>
  <si>
    <t>Sherbime tjera - Vizë sipas aprovimit</t>
  </si>
  <si>
    <t xml:space="preserve">Sherbime tjera viza sipas apovimit </t>
  </si>
  <si>
    <t>Shaip Shabani</t>
  </si>
  <si>
    <t>28 korrik 2016</t>
  </si>
  <si>
    <r>
      <t xml:space="preserve">Prej datës: </t>
    </r>
    <r>
      <rPr>
        <sz val="10"/>
        <color indexed="8"/>
        <rFont val="Arial"/>
        <charset val="1"/>
      </rPr>
      <t>01/04/2016</t>
    </r>
  </si>
  <si>
    <t>01.04.2016</t>
  </si>
  <si>
    <r>
      <t xml:space="preserve">Deri më datën: </t>
    </r>
    <r>
      <rPr>
        <sz val="10"/>
        <color indexed="8"/>
        <rFont val="Arial"/>
        <charset val="1"/>
      </rPr>
      <t>30/06/2016</t>
    </r>
  </si>
  <si>
    <t>30.06.2016</t>
  </si>
  <si>
    <r>
      <t xml:space="preserve">Programi: </t>
    </r>
    <r>
      <rPr>
        <sz val="10"/>
        <color indexed="8"/>
        <rFont val="Arial"/>
        <charset val="1"/>
      </rPr>
      <t>Stafi Politik</t>
    </r>
  </si>
  <si>
    <r>
      <t xml:space="preserve">                    </t>
    </r>
    <r>
      <rPr>
        <b/>
        <sz val="10"/>
        <color indexed="8"/>
        <rFont val="Arial"/>
        <charset val="1"/>
      </rPr>
      <t>Pagat dhe Meditjet</t>
    </r>
    <r>
      <rPr>
        <b/>
        <sz val="10"/>
        <color indexed="8"/>
        <rFont val="Arial"/>
        <charset val="1"/>
      </rPr>
      <t xml:space="preserve">                 Kodi buxhetor: </t>
    </r>
    <r>
      <rPr>
        <b/>
        <sz val="10"/>
        <color indexed="8"/>
        <rFont val="Arial"/>
        <charset val="1"/>
      </rPr>
      <t>11000</t>
    </r>
  </si>
  <si>
    <r>
      <t xml:space="preserve">                    </t>
    </r>
    <r>
      <rPr>
        <b/>
        <sz val="10"/>
        <color indexed="8"/>
        <rFont val="Arial"/>
        <charset val="1"/>
      </rPr>
      <t>Shpenzimet e udhëtimit zyrtar jashtë vendit</t>
    </r>
    <r>
      <rPr>
        <b/>
        <sz val="10"/>
        <color indexed="8"/>
        <rFont val="Arial"/>
        <charset val="1"/>
      </rPr>
      <t xml:space="preserve">                 Kodi buxhetor: </t>
    </r>
    <r>
      <rPr>
        <b/>
        <sz val="10"/>
        <color indexed="8"/>
        <rFont val="Arial"/>
        <charset val="1"/>
      </rPr>
      <t>13140</t>
    </r>
  </si>
  <si>
    <t>AS TRAVEL CLUB SHPK</t>
  </si>
  <si>
    <t xml:space="preserve">Shpenzime te udhetimit - Bileta per Lekë Musa me 9-12 qershor 2016, sipas aprovimit </t>
  </si>
  <si>
    <r>
      <t xml:space="preserve">                    </t>
    </r>
    <r>
      <rPr>
        <b/>
        <sz val="10"/>
        <color indexed="8"/>
        <rFont val="Arial"/>
        <charset val="1"/>
      </rPr>
      <t>Mëditja e udhëtimit zyrtar jashtë vendit</t>
    </r>
    <r>
      <rPr>
        <b/>
        <sz val="10"/>
        <color indexed="8"/>
        <rFont val="Arial"/>
        <charset val="1"/>
      </rPr>
      <t xml:space="preserve">                 Kodi buxhetor: </t>
    </r>
    <r>
      <rPr>
        <b/>
        <sz val="10"/>
        <color indexed="8"/>
        <rFont val="Arial"/>
        <charset val="1"/>
      </rPr>
      <t>13141</t>
    </r>
  </si>
  <si>
    <t>Meditje uz.Gjermani me 12-16 mars 2016, sipas aprovimit</t>
  </si>
  <si>
    <t xml:space="preserve">Meditje uz.SHBA me 9-17 prill 2016 sipas aprovimit 
</t>
  </si>
  <si>
    <t xml:space="preserve">Meditje uz.Londer me 6-8 qershor 2016 sipas aprovimit 
</t>
  </si>
  <si>
    <t>Meditje uz.Londer me 6-8 qershor 2016 sipas aprovimit</t>
  </si>
  <si>
    <t xml:space="preserve">Meditje uz.Bullgari  me 8-12 qershor 2016, sipas aprovimit </t>
  </si>
  <si>
    <t>Meditje uz.Austri me 5 qershor 2016, sipas aprovimit</t>
  </si>
  <si>
    <t xml:space="preserve">Meditje uz.Austri me 5 qershor 2016, sipas aprovimit
</t>
  </si>
  <si>
    <r>
      <t xml:space="preserve">                    </t>
    </r>
    <r>
      <rPr>
        <b/>
        <sz val="10"/>
        <color indexed="8"/>
        <rFont val="Arial"/>
        <charset val="1"/>
      </rPr>
      <t>Akomodim gjate udhëtimit zyrtar jashtë vendit</t>
    </r>
    <r>
      <rPr>
        <b/>
        <sz val="10"/>
        <color indexed="8"/>
        <rFont val="Arial"/>
        <charset val="1"/>
      </rPr>
      <t xml:space="preserve">                 Kodi buxhetor: </t>
    </r>
    <r>
      <rPr>
        <b/>
        <sz val="10"/>
        <color indexed="8"/>
        <rFont val="Arial"/>
        <charset val="1"/>
      </rPr>
      <t>13142</t>
    </r>
  </si>
  <si>
    <t xml:space="preserve">Akomod.gjate uz.Gjermani me 12-16 mars 2016, sipas aprovimit </t>
  </si>
  <si>
    <t xml:space="preserve">Akomod.gjate uz.SHBA me 9-17 prill 2016 sipas aprovimit 
</t>
  </si>
  <si>
    <t xml:space="preserve">Akomodim gjate uz.Vjene me 09 qershor 2016, sipas aprovimit </t>
  </si>
  <si>
    <r>
      <t xml:space="preserve">                    </t>
    </r>
    <r>
      <rPr>
        <b/>
        <sz val="10"/>
        <color indexed="8"/>
        <rFont val="Arial"/>
        <charset val="1"/>
      </rPr>
      <t>Shërbime tjera kontraktuese</t>
    </r>
    <r>
      <rPr>
        <b/>
        <sz val="10"/>
        <color indexed="8"/>
        <rFont val="Arial"/>
        <charset val="1"/>
      </rPr>
      <t xml:space="preserve">                 Kodi buxhetor: </t>
    </r>
    <r>
      <rPr>
        <b/>
        <sz val="10"/>
        <color indexed="8"/>
        <rFont val="Arial"/>
        <charset val="1"/>
      </rPr>
      <t>13460</t>
    </r>
  </si>
  <si>
    <r>
      <t xml:space="preserve">                    </t>
    </r>
    <r>
      <rPr>
        <b/>
        <sz val="10"/>
        <color indexed="8"/>
        <rFont val="Arial"/>
        <charset val="1"/>
      </rPr>
      <t>Drekat zyrtare</t>
    </r>
    <r>
      <rPr>
        <b/>
        <sz val="10"/>
        <color indexed="8"/>
        <rFont val="Arial"/>
        <charset val="1"/>
      </rPr>
      <t xml:space="preserve">                 Kodi buxhetor: </t>
    </r>
    <r>
      <rPr>
        <b/>
        <sz val="10"/>
        <color indexed="8"/>
        <rFont val="Arial"/>
        <charset val="1"/>
      </rPr>
      <t>14310</t>
    </r>
  </si>
  <si>
    <t>Drekë zyrtare me 4 maj 2016, sipas aprovimit</t>
  </si>
  <si>
    <r>
      <t xml:space="preserve">                    </t>
    </r>
    <r>
      <rPr>
        <b/>
        <sz val="10"/>
        <color indexed="8"/>
        <rFont val="Arial"/>
        <charset val="1"/>
      </rPr>
      <t xml:space="preserve">Pajisje të teknologjisë informative </t>
    </r>
    <r>
      <rPr>
        <b/>
        <sz val="10"/>
        <color indexed="8"/>
        <rFont val="Arial"/>
        <charset val="1"/>
      </rPr>
      <t xml:space="preserve">                 Kodi buxhetor: </t>
    </r>
    <r>
      <rPr>
        <b/>
        <sz val="10"/>
        <color indexed="8"/>
        <rFont val="Arial"/>
        <charset val="1"/>
      </rPr>
      <t>31610</t>
    </r>
  </si>
  <si>
    <r>
      <t xml:space="preserve">                    </t>
    </r>
    <r>
      <rPr>
        <b/>
        <sz val="10"/>
        <color indexed="8"/>
        <rFont val="Arial"/>
        <charset val="1"/>
      </rPr>
      <t>Ndërtesat administrative afariste</t>
    </r>
    <r>
      <rPr>
        <b/>
        <sz val="10"/>
        <color indexed="8"/>
        <rFont val="Arial"/>
        <charset val="1"/>
      </rPr>
      <t xml:space="preserve">                 Kodi buxhetor: </t>
    </r>
    <r>
      <rPr>
        <b/>
        <sz val="10"/>
        <color indexed="8"/>
        <rFont val="Arial"/>
        <charset val="1"/>
      </rPr>
      <t>31120</t>
    </r>
  </si>
  <si>
    <t>COUNTRY HOUSE</t>
  </si>
  <si>
    <r>
      <t xml:space="preserve">                    </t>
    </r>
    <r>
      <rPr>
        <b/>
        <sz val="10"/>
        <color indexed="8"/>
        <rFont val="Arial"/>
        <charset val="1"/>
      </rPr>
      <t>Shpenzimet për informim publik</t>
    </r>
    <r>
      <rPr>
        <b/>
        <sz val="10"/>
        <color indexed="8"/>
        <rFont val="Arial"/>
        <charset val="1"/>
      </rPr>
      <t xml:space="preserve">                 Kodi buxhetor: </t>
    </r>
    <r>
      <rPr>
        <b/>
        <sz val="10"/>
        <color indexed="8"/>
        <rFont val="Arial"/>
        <charset val="1"/>
      </rPr>
      <t>14230</t>
    </r>
  </si>
  <si>
    <r>
      <t xml:space="preserve">                    </t>
    </r>
    <r>
      <rPr>
        <b/>
        <sz val="10"/>
        <color indexed="8"/>
        <rFont val="Arial"/>
        <charset val="1"/>
      </rPr>
      <t>Reklamat dhe konkurset</t>
    </r>
    <r>
      <rPr>
        <b/>
        <sz val="10"/>
        <color indexed="8"/>
        <rFont val="Arial"/>
        <charset val="1"/>
      </rPr>
      <t xml:space="preserve">                 Kodi buxhetor: </t>
    </r>
    <r>
      <rPr>
        <b/>
        <sz val="10"/>
        <color indexed="8"/>
        <rFont val="Arial"/>
        <charset val="1"/>
      </rPr>
      <t>14210</t>
    </r>
  </si>
  <si>
    <r>
      <t xml:space="preserve">                    </t>
    </r>
    <r>
      <rPr>
        <b/>
        <sz val="10"/>
        <color indexed="8"/>
        <rFont val="Arial"/>
        <charset val="1"/>
      </rPr>
      <t>Mirëmbajtja e mobilieve dhe pajisjeve</t>
    </r>
    <r>
      <rPr>
        <b/>
        <sz val="10"/>
        <color indexed="8"/>
        <rFont val="Arial"/>
        <charset val="1"/>
      </rPr>
      <t xml:space="preserve">                 Kodi buxhetor: </t>
    </r>
    <r>
      <rPr>
        <b/>
        <sz val="10"/>
        <color indexed="8"/>
        <rFont val="Arial"/>
        <charset val="1"/>
      </rPr>
      <t>14050</t>
    </r>
  </si>
  <si>
    <t>ITSH NTSH</t>
  </si>
  <si>
    <r>
      <t xml:space="preserve">                    </t>
    </r>
    <r>
      <rPr>
        <b/>
        <sz val="10"/>
        <color indexed="8"/>
        <rFont val="Arial"/>
        <charset val="1"/>
      </rPr>
      <t>Mirëmbajtja e teknologjisë informative</t>
    </r>
    <r>
      <rPr>
        <b/>
        <sz val="10"/>
        <color indexed="8"/>
        <rFont val="Arial"/>
        <charset val="1"/>
      </rPr>
      <t xml:space="preserve">                 Kodi buxhetor: </t>
    </r>
    <r>
      <rPr>
        <b/>
        <sz val="10"/>
        <color indexed="8"/>
        <rFont val="Arial"/>
        <charset val="1"/>
      </rPr>
      <t>14040</t>
    </r>
  </si>
  <si>
    <r>
      <t xml:space="preserve">                    </t>
    </r>
    <r>
      <rPr>
        <b/>
        <sz val="10"/>
        <color indexed="8"/>
        <rFont val="Arial"/>
        <charset val="1"/>
      </rPr>
      <t>Mirëmbajtja e ndërtesave</t>
    </r>
    <r>
      <rPr>
        <b/>
        <sz val="10"/>
        <color indexed="8"/>
        <rFont val="Arial"/>
        <charset val="1"/>
      </rPr>
      <t xml:space="preserve">                 Kodi buxhetor: </t>
    </r>
    <r>
      <rPr>
        <b/>
        <sz val="10"/>
        <color indexed="8"/>
        <rFont val="Arial"/>
        <charset val="1"/>
      </rPr>
      <t>14020</t>
    </r>
  </si>
  <si>
    <r>
      <t xml:space="preserve">                    </t>
    </r>
    <r>
      <rPr>
        <b/>
        <sz val="10"/>
        <color indexed="8"/>
        <rFont val="Arial"/>
        <charset val="1"/>
      </rPr>
      <t>Mirëmbajtja dhe riparimi i automjeteve</t>
    </r>
    <r>
      <rPr>
        <b/>
        <sz val="10"/>
        <color indexed="8"/>
        <rFont val="Arial"/>
        <charset val="1"/>
      </rPr>
      <t xml:space="preserve">                 Kodi buxhetor: </t>
    </r>
    <r>
      <rPr>
        <b/>
        <sz val="10"/>
        <color indexed="8"/>
        <rFont val="Arial"/>
        <charset val="1"/>
      </rPr>
      <t>14010</t>
    </r>
  </si>
  <si>
    <t>nga arka</t>
  </si>
  <si>
    <r>
      <t xml:space="preserve">                    </t>
    </r>
    <r>
      <rPr>
        <b/>
        <sz val="10"/>
        <color indexed="8"/>
        <rFont val="Arial"/>
        <charset val="1"/>
      </rPr>
      <t>Avans për para te imta ( P. Cash)</t>
    </r>
    <r>
      <rPr>
        <b/>
        <sz val="10"/>
        <color indexed="8"/>
        <rFont val="Arial"/>
        <charset val="1"/>
      </rPr>
      <t xml:space="preserve">                 Kodi buxhetor: </t>
    </r>
    <r>
      <rPr>
        <b/>
        <sz val="10"/>
        <color indexed="8"/>
        <rFont val="Arial"/>
        <charset val="1"/>
      </rPr>
      <t>13810</t>
    </r>
  </si>
  <si>
    <r>
      <t xml:space="preserve">                    </t>
    </r>
    <r>
      <rPr>
        <b/>
        <sz val="10"/>
        <color indexed="8"/>
        <rFont val="Arial"/>
        <charset val="1"/>
      </rPr>
      <t>Karburant për vetura</t>
    </r>
    <r>
      <rPr>
        <b/>
        <sz val="10"/>
        <color indexed="8"/>
        <rFont val="Arial"/>
        <charset val="1"/>
      </rPr>
      <t xml:space="preserve">                 Kodi buxhetor: </t>
    </r>
    <r>
      <rPr>
        <b/>
        <sz val="10"/>
        <color indexed="8"/>
        <rFont val="Arial"/>
        <charset val="1"/>
      </rPr>
      <t>13780</t>
    </r>
  </si>
  <si>
    <r>
      <t xml:space="preserve">                    </t>
    </r>
    <r>
      <rPr>
        <b/>
        <sz val="10"/>
        <color indexed="8"/>
        <rFont val="Arial"/>
        <charset val="1"/>
      </rPr>
      <t>Furnizime për zyrë</t>
    </r>
    <r>
      <rPr>
        <b/>
        <sz val="10"/>
        <color indexed="8"/>
        <rFont val="Arial"/>
        <charset val="1"/>
      </rPr>
      <t xml:space="preserve">                 Kodi buxhetor: </t>
    </r>
    <r>
      <rPr>
        <b/>
        <sz val="10"/>
        <color indexed="8"/>
        <rFont val="Arial"/>
        <charset val="1"/>
      </rPr>
      <t>13610</t>
    </r>
  </si>
  <si>
    <r>
      <t xml:space="preserve">                    </t>
    </r>
    <r>
      <rPr>
        <b/>
        <sz val="10"/>
        <color indexed="8"/>
        <rFont val="Arial"/>
        <charset val="1"/>
      </rPr>
      <t>Pajisje tjera</t>
    </r>
    <r>
      <rPr>
        <b/>
        <sz val="10"/>
        <color indexed="8"/>
        <rFont val="Arial"/>
        <charset val="1"/>
      </rPr>
      <t xml:space="preserve">                 Kodi buxhetor: </t>
    </r>
    <r>
      <rPr>
        <b/>
        <sz val="10"/>
        <color indexed="8"/>
        <rFont val="Arial"/>
        <charset val="1"/>
      </rPr>
      <t>13509</t>
    </r>
  </si>
  <si>
    <r>
      <t xml:space="preserve">                    </t>
    </r>
    <r>
      <rPr>
        <b/>
        <sz val="10"/>
        <color indexed="8"/>
        <rFont val="Arial"/>
        <charset val="1"/>
      </rPr>
      <t>Mobile</t>
    </r>
    <r>
      <rPr>
        <b/>
        <sz val="10"/>
        <color indexed="8"/>
        <rFont val="Arial"/>
        <charset val="1"/>
      </rPr>
      <t xml:space="preserve">                 Kodi buxhetor: </t>
    </r>
    <r>
      <rPr>
        <b/>
        <sz val="10"/>
        <color indexed="8"/>
        <rFont val="Arial"/>
        <charset val="1"/>
      </rPr>
      <t>13501</t>
    </r>
  </si>
  <si>
    <t>Sherbime tj. Sig. shendetesore ne udhetimi</t>
  </si>
  <si>
    <r>
      <t xml:space="preserve">                    </t>
    </r>
    <r>
      <rPr>
        <b/>
        <sz val="10"/>
        <color indexed="8"/>
        <rFont val="Arial"/>
        <charset val="1"/>
      </rPr>
      <t>Shërbimet e arsimit dhe trajnimit</t>
    </r>
    <r>
      <rPr>
        <b/>
        <sz val="10"/>
        <color indexed="8"/>
        <rFont val="Arial"/>
        <charset val="1"/>
      </rPr>
      <t xml:space="preserve">                 Kodi buxhetor: </t>
    </r>
    <r>
      <rPr>
        <b/>
        <sz val="10"/>
        <color indexed="8"/>
        <rFont val="Arial"/>
        <charset val="1"/>
      </rPr>
      <t>13410</t>
    </r>
  </si>
  <si>
    <r>
      <t xml:space="preserve">                    </t>
    </r>
    <r>
      <rPr>
        <b/>
        <sz val="10"/>
        <color indexed="8"/>
        <rFont val="Arial"/>
        <charset val="1"/>
      </rPr>
      <t>Shpenzimet postare</t>
    </r>
    <r>
      <rPr>
        <b/>
        <sz val="10"/>
        <color indexed="8"/>
        <rFont val="Arial"/>
        <charset val="1"/>
      </rPr>
      <t xml:space="preserve">                 Kodi buxhetor: </t>
    </r>
    <r>
      <rPr>
        <b/>
        <sz val="10"/>
        <color indexed="8"/>
        <rFont val="Arial"/>
        <charset val="1"/>
      </rPr>
      <t>13330</t>
    </r>
  </si>
  <si>
    <r>
      <t xml:space="preserve">                    </t>
    </r>
    <r>
      <rPr>
        <b/>
        <sz val="10"/>
        <color indexed="8"/>
        <rFont val="Arial"/>
        <charset val="1"/>
      </rPr>
      <t>Shpenzime tjera telefonike Vala 900</t>
    </r>
    <r>
      <rPr>
        <b/>
        <sz val="10"/>
        <color indexed="8"/>
        <rFont val="Arial"/>
        <charset val="1"/>
      </rPr>
      <t xml:space="preserve">                 Kodi buxhetor: </t>
    </r>
    <r>
      <rPr>
        <b/>
        <sz val="10"/>
        <color indexed="8"/>
        <rFont val="Arial"/>
        <charset val="1"/>
      </rPr>
      <t>13320</t>
    </r>
  </si>
  <si>
    <r>
      <t xml:space="preserve">                    </t>
    </r>
    <r>
      <rPr>
        <b/>
        <sz val="10"/>
        <color indexed="8"/>
        <rFont val="Arial"/>
        <charset val="1"/>
      </rPr>
      <t>Internet</t>
    </r>
    <r>
      <rPr>
        <b/>
        <sz val="10"/>
        <color indexed="8"/>
        <rFont val="Arial"/>
        <charset val="1"/>
      </rPr>
      <t xml:space="preserve">                 Kodi buxhetor: </t>
    </r>
    <r>
      <rPr>
        <b/>
        <sz val="10"/>
        <color indexed="8"/>
        <rFont val="Arial"/>
        <charset val="1"/>
      </rPr>
      <t>13310</t>
    </r>
  </si>
  <si>
    <t>POSTA DHE TELEKO I KOSOVES SHA</t>
  </si>
  <si>
    <r>
      <t xml:space="preserve">                    </t>
    </r>
    <r>
      <rPr>
        <b/>
        <sz val="10"/>
        <color indexed="8"/>
        <rFont val="Arial"/>
        <charset val="1"/>
      </rPr>
      <t>Telefoni  - PTK me fatura</t>
    </r>
    <r>
      <rPr>
        <b/>
        <sz val="10"/>
        <color indexed="8"/>
        <rFont val="Arial"/>
        <charset val="1"/>
      </rPr>
      <t xml:space="preserve">                 Kodi buxhetor: </t>
    </r>
    <r>
      <rPr>
        <b/>
        <sz val="10"/>
        <color indexed="8"/>
        <rFont val="Arial"/>
        <charset val="1"/>
      </rPr>
      <t>13250</t>
    </r>
  </si>
  <si>
    <t>TERMOKOS NGROHTORJA E QYTETIT</t>
  </si>
  <si>
    <r>
      <t xml:space="preserve">                    </t>
    </r>
    <r>
      <rPr>
        <b/>
        <sz val="10"/>
        <color indexed="8"/>
        <rFont val="Arial"/>
        <charset val="1"/>
      </rPr>
      <t>Ngrohja qendrore</t>
    </r>
    <r>
      <rPr>
        <b/>
        <sz val="10"/>
        <color indexed="8"/>
        <rFont val="Arial"/>
        <charset val="1"/>
      </rPr>
      <t xml:space="preserve">                 Kodi buxhetor: </t>
    </r>
    <r>
      <rPr>
        <b/>
        <sz val="10"/>
        <color indexed="8"/>
        <rFont val="Arial"/>
        <charset val="1"/>
      </rPr>
      <t>13240</t>
    </r>
  </si>
  <si>
    <t>KRM PASTRIMI SHA</t>
  </si>
  <si>
    <r>
      <t xml:space="preserve">                    </t>
    </r>
    <r>
      <rPr>
        <b/>
        <sz val="10"/>
        <color indexed="8"/>
        <rFont val="Arial"/>
        <charset val="1"/>
      </rPr>
      <t>Mbeturinat</t>
    </r>
    <r>
      <rPr>
        <b/>
        <sz val="10"/>
        <color indexed="8"/>
        <rFont val="Arial"/>
        <charset val="1"/>
      </rPr>
      <t xml:space="preserve">                 Kodi buxhetor: </t>
    </r>
    <r>
      <rPr>
        <b/>
        <sz val="10"/>
        <color indexed="8"/>
        <rFont val="Arial"/>
        <charset val="1"/>
      </rPr>
      <t>13230</t>
    </r>
  </si>
  <si>
    <r>
      <t xml:space="preserve">                    </t>
    </r>
    <r>
      <rPr>
        <b/>
        <sz val="10"/>
        <color indexed="8"/>
        <rFont val="Arial"/>
        <charset val="1"/>
      </rPr>
      <t>Uji</t>
    </r>
    <r>
      <rPr>
        <b/>
        <sz val="10"/>
        <color indexed="8"/>
        <rFont val="Arial"/>
        <charset val="1"/>
      </rPr>
      <t xml:space="preserve">                 Kodi buxhetor: </t>
    </r>
    <r>
      <rPr>
        <b/>
        <sz val="10"/>
        <color indexed="8"/>
        <rFont val="Arial"/>
        <charset val="1"/>
      </rPr>
      <t>13220</t>
    </r>
  </si>
  <si>
    <r>
      <t xml:space="preserve">                    </t>
    </r>
    <r>
      <rPr>
        <b/>
        <sz val="10"/>
        <color indexed="8"/>
        <rFont val="Arial"/>
        <charset val="1"/>
      </rPr>
      <t>Rryma</t>
    </r>
    <r>
      <rPr>
        <b/>
        <sz val="10"/>
        <color indexed="8"/>
        <rFont val="Arial"/>
        <charset val="1"/>
      </rPr>
      <t xml:space="preserve">                 Kodi buxhetor: </t>
    </r>
    <r>
      <rPr>
        <b/>
        <sz val="10"/>
        <color indexed="8"/>
        <rFont val="Arial"/>
        <charset val="1"/>
      </rPr>
      <t>13210</t>
    </r>
  </si>
  <si>
    <t>Agron Beqiri</t>
  </si>
  <si>
    <t xml:space="preserve">Shpenz.tjera uz. 9-13 maj 2016, me vendim nr.SP,95/101
</t>
  </si>
  <si>
    <r>
      <t xml:space="preserve">                    </t>
    </r>
    <r>
      <rPr>
        <b/>
        <sz val="10"/>
        <color indexed="8"/>
        <rFont val="Arial"/>
        <charset val="1"/>
      </rPr>
      <t>Shpenzime tjera te udhëtimit zyrtar jashte vendit</t>
    </r>
    <r>
      <rPr>
        <b/>
        <sz val="10"/>
        <color indexed="8"/>
        <rFont val="Arial"/>
        <charset val="1"/>
      </rPr>
      <t xml:space="preserve">                 Kodi buxhetor: </t>
    </r>
    <r>
      <rPr>
        <b/>
        <sz val="10"/>
        <color indexed="8"/>
        <rFont val="Arial"/>
        <charset val="1"/>
      </rPr>
      <t>13143</t>
    </r>
  </si>
  <si>
    <t>Ariana Musliu Shoshi</t>
  </si>
  <si>
    <t>Akomodim uz.Holand 9-13 maj 2016, me vendim nr.SP,95/101</t>
  </si>
  <si>
    <t>Shpenzime te udhetimit - Bileta per Nazmi Hasanramaj, Blerta Ahmeti, Qendim Sopi me vendim nr.05-V-340( te Rimbushura)</t>
  </si>
  <si>
    <r>
      <t xml:space="preserve">Programi: </t>
    </r>
    <r>
      <rPr>
        <sz val="10"/>
        <color indexed="8"/>
        <rFont val="Arial"/>
        <charset val="1"/>
      </rPr>
      <t>Administrata</t>
    </r>
  </si>
  <si>
    <r>
      <t xml:space="preserve">Programi: </t>
    </r>
    <r>
      <rPr>
        <sz val="10"/>
        <color indexed="8"/>
        <rFont val="Arial"/>
        <charset val="1"/>
      </rPr>
      <t>Deputetet</t>
    </r>
  </si>
  <si>
    <t>Shpenzime te udhetimit - Bileta per Flora Brovina , me 1-5 shkurt 2016, me vendim nr.05-V-213</t>
  </si>
  <si>
    <t xml:space="preserve">Shpenzime te udhetimit - Bileta per Kadri Veseli 9-19 prill 2016 sipas aprovimit </t>
  </si>
  <si>
    <t xml:space="preserve">Shpenzime te udhetimit - Bileta per Adem Grabovci, Teuta Rugova,Armend Zemaj , me 01-06 shkurt 2016, me vendim nr.05-V-213 </t>
  </si>
  <si>
    <t>Shpenzime te udhetimit - Bileta per Xhavit Haliti me 20-27 mars 2016 me vendim nr.05-V-261</t>
  </si>
  <si>
    <t>Fikrim Damka</t>
  </si>
  <si>
    <t>Sllobodan Petrovic</t>
  </si>
  <si>
    <t>Elmi Reçica</t>
  </si>
  <si>
    <t>Lirije Abdurrahmani Kajtazi</t>
  </si>
  <si>
    <t>Doruntinë Maloku Kastrati</t>
  </si>
  <si>
    <t>Meditje uz.Hungari me 3-6 maj 2016, me vendim nr.05-V-292</t>
  </si>
  <si>
    <t>Mufera Srbica Sinik</t>
  </si>
  <si>
    <t>Meditje uz. Kanada me 6-9 mars 2016, me vendim nr.05-V-249</t>
  </si>
  <si>
    <t>Emilija Redzepi</t>
  </si>
  <si>
    <t xml:space="preserve">Meditje uz.Austri me 5 qershor 2016, sipas aprovimit </t>
  </si>
  <si>
    <t xml:space="preserve">Meditje uz.Londer me 6-8 qershor 2016, sipas aprovimit </t>
  </si>
  <si>
    <t xml:space="preserve">Akomod.uz.Kredi Kartel Shkurt 
</t>
  </si>
  <si>
    <t>D.TH Xhavit Haliti</t>
  </si>
  <si>
    <t xml:space="preserve">Akomod.uz.Kredi Kartel Janar 2016 </t>
  </si>
  <si>
    <t>Akmod.gjate uz. me 15-18 shkurt 2016, me vendim nr.05-V-291</t>
  </si>
  <si>
    <t>Akomodim UZ,  15-17 shkurt 2016, me vendim nr.05-V-290</t>
  </si>
  <si>
    <t>Akomodim UZ Kredit Kartelë prill 2016</t>
  </si>
  <si>
    <t>Akomod.gjate uz.SHBA I Delegacionit paguar nga Kredi Kartela Prill 2016</t>
  </si>
  <si>
    <t xml:space="preserve">Akomod.gjate uz .Bruksel me 29 maj-01qershor 2016, me vendim nr.05-V-304 (me rimbursim)
</t>
  </si>
  <si>
    <t>Akomod.gjate uz .Bruksel me 29 maj-01qershor 2016, me vendim nr.05-V-304 (me rimbursim)</t>
  </si>
  <si>
    <t xml:space="preserve">Akomod.gjate uz.SHBA me 9-17 prill 2016, sipas aporivmit  
</t>
  </si>
  <si>
    <t xml:space="preserve">Shpenz.tjera uz.Kredi Kartel gjate muajit Shkurt 2016
</t>
  </si>
  <si>
    <t>Shpenz.tjera uz.Kredi Kartel gjate muajit  Janar 2016</t>
  </si>
  <si>
    <t xml:space="preserve">Shpenzime tjera uz. Kredi Kartela gjate muajit mars </t>
  </si>
  <si>
    <t xml:space="preserve">Shpenz.tjera gjate uz.Kredi Kartela per Ismet Krasniqin
</t>
  </si>
  <si>
    <t>Shpenz.tjera uz. nga Kredi Kartela gjate muajit Mars 2016</t>
  </si>
  <si>
    <t>Shpenz.uz.Kredi Kartela gjate muajit Prill</t>
  </si>
  <si>
    <t xml:space="preserve">Shpenz.tjera uz.SHBA nga Kredi Kartela per delegacionin gjate muajit Prill
</t>
  </si>
  <si>
    <t xml:space="preserve">Shpenz.tjera uz.Londer me 6-8 qershor 2016, sipas aprovimit 
</t>
  </si>
  <si>
    <r>
      <t xml:space="preserve">                    </t>
    </r>
    <r>
      <rPr>
        <b/>
        <sz val="10"/>
        <color indexed="8"/>
        <rFont val="Arial"/>
        <charset val="1"/>
      </rPr>
      <t>Shërbime të ndryshme intelektuale dhe këshillëdhënëse</t>
    </r>
    <r>
      <rPr>
        <b/>
        <sz val="10"/>
        <color indexed="8"/>
        <rFont val="Arial"/>
        <charset val="1"/>
      </rPr>
      <t xml:space="preserve">                 Kodi buxhetor: </t>
    </r>
    <r>
      <rPr>
        <b/>
        <sz val="10"/>
        <color indexed="8"/>
        <rFont val="Arial"/>
        <charset val="1"/>
      </rPr>
      <t>13440</t>
    </r>
  </si>
  <si>
    <t xml:space="preserve">Sherbime tjera , Tryeze  me rastin e lansimit te Kosove te Paktit  Evropian per Rinine nga Rrjeti i Kosoves per Pergjegjesi Shoqerore Korporative (CSR) me 4 mars 2016
</t>
  </si>
  <si>
    <t>Hotel Sirius</t>
  </si>
  <si>
    <t>METROPOLI SHPK</t>
  </si>
  <si>
    <t>SWISS DIAMOND HOTEL SHPK</t>
  </si>
  <si>
    <t>Drekë zyrtare e shtruar 6 qershor 2016 nga Kryetari i grupit te miqesise Kosove-Slloveni  zoti Ilmi Reçica me rastin e vizites se Kryetarit te grupit te miqesis Kosove -Slloveni,z.Franc Trecek</t>
  </si>
  <si>
    <t>DPH AMBIENTI</t>
  </si>
  <si>
    <r>
      <t xml:space="preserve">                    </t>
    </r>
    <r>
      <rPr>
        <b/>
        <sz val="10"/>
        <color indexed="8"/>
        <rFont val="Arial"/>
        <charset val="1"/>
      </rPr>
      <t>Subvencionet për entitetet publike</t>
    </r>
    <r>
      <rPr>
        <b/>
        <sz val="10"/>
        <color indexed="8"/>
        <rFont val="Arial"/>
        <charset val="1"/>
      </rPr>
      <t xml:space="preserve">                 Kodi buxhetor: </t>
    </r>
    <r>
      <rPr>
        <b/>
        <sz val="10"/>
        <color indexed="8"/>
        <rFont val="Arial"/>
        <charset val="1"/>
      </rPr>
      <t>21110</t>
    </r>
  </si>
  <si>
    <t>Subvencion me vendim nr.05-V-301</t>
  </si>
  <si>
    <t>Innov Active Center for Social Improvement</t>
  </si>
  <si>
    <r>
      <t xml:space="preserve">                    </t>
    </r>
    <r>
      <rPr>
        <b/>
        <sz val="10"/>
        <color indexed="8"/>
        <rFont val="Arial"/>
        <charset val="1"/>
      </rPr>
      <t xml:space="preserve">Subvencionet për entitetet jopublike </t>
    </r>
    <r>
      <rPr>
        <b/>
        <sz val="10"/>
        <color indexed="8"/>
        <rFont val="Arial"/>
        <charset val="1"/>
      </rPr>
      <t xml:space="preserve">                 Kodi buxhetor: </t>
    </r>
    <r>
      <rPr>
        <b/>
        <sz val="10"/>
        <color indexed="8"/>
        <rFont val="Arial"/>
        <charset val="1"/>
      </rPr>
      <t>21200</t>
    </r>
  </si>
  <si>
    <t>Subvencion me vendim nr.05-V-283</t>
  </si>
  <si>
    <t>Subvencion me vendim nr.05-V-328</t>
  </si>
  <si>
    <t>Little People of Kosova</t>
  </si>
  <si>
    <t>Subvencion me vendim nr.05-V-329</t>
  </si>
  <si>
    <t>Shoqata e Grave te Veja -Krusha (SHGV KRUSHA)</t>
  </si>
  <si>
    <t>Subvencione me vendim nr.05-V-332</t>
  </si>
  <si>
    <r>
      <t xml:space="preserve">                    </t>
    </r>
    <r>
      <rPr>
        <b/>
        <sz val="10"/>
        <color indexed="8"/>
        <rFont val="Arial"/>
        <charset val="1"/>
      </rPr>
      <t>Pagesat për përfituesit individualë</t>
    </r>
    <r>
      <rPr>
        <b/>
        <sz val="10"/>
        <color indexed="8"/>
        <rFont val="Arial"/>
        <charset val="1"/>
      </rPr>
      <t xml:space="preserve">                 Kodi buxhetor: </t>
    </r>
    <r>
      <rPr>
        <b/>
        <sz val="10"/>
        <color indexed="8"/>
        <rFont val="Arial"/>
        <charset val="1"/>
      </rPr>
      <t>22200</t>
    </r>
  </si>
</sst>
</file>

<file path=xl/styles.xml><?xml version="1.0" encoding="utf-8"?>
<styleSheet xmlns="http://schemas.openxmlformats.org/spreadsheetml/2006/main">
  <numFmts count="3">
    <numFmt numFmtId="43" formatCode="_(* #,##0.00_);_(* \(#,##0.00\);_(* &quot;-&quot;??_);_(@_)"/>
    <numFmt numFmtId="164" formatCode="0.0"/>
    <numFmt numFmtId="165" formatCode="[$-10409]#,##0.00"/>
  </numFmts>
  <fonts count="30">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color rgb="FF000000"/>
      <name val="Times New Roman"/>
      <family val="1"/>
    </font>
    <font>
      <sz val="12"/>
      <color rgb="FF000000"/>
      <name val="Times New Roman"/>
      <family val="1"/>
    </font>
    <font>
      <sz val="12"/>
      <name val="Times New Roman"/>
      <family val="1"/>
    </font>
    <font>
      <b/>
      <sz val="14"/>
      <color theme="1"/>
      <name val="Times New Roman"/>
      <family val="1"/>
    </font>
    <font>
      <sz val="12"/>
      <color theme="1"/>
      <name val="Calibri"/>
      <family val="2"/>
      <scheme val="minor"/>
    </font>
    <font>
      <sz val="10"/>
      <name val="Arial"/>
      <family val="2"/>
    </font>
    <font>
      <sz val="14"/>
      <color theme="1"/>
      <name val="Times New Roman"/>
      <family val="1"/>
    </font>
    <font>
      <b/>
      <sz val="14"/>
      <color rgb="FF000000"/>
      <name val="Times New Roman"/>
      <family val="1"/>
    </font>
    <font>
      <sz val="14"/>
      <color rgb="FF000000"/>
      <name val="Times New Roman"/>
      <family val="1"/>
    </font>
    <font>
      <b/>
      <sz val="72"/>
      <color theme="1"/>
      <name val="Times New Roman"/>
      <family val="1"/>
    </font>
    <font>
      <sz val="20"/>
      <color theme="1"/>
      <name val="Times New Roman"/>
      <family val="1"/>
    </font>
    <font>
      <b/>
      <sz val="20"/>
      <color theme="1"/>
      <name val="Times New Roman"/>
      <family val="1"/>
    </font>
    <font>
      <sz val="40"/>
      <color theme="1"/>
      <name val="Times New Roman"/>
      <family val="1"/>
    </font>
    <font>
      <b/>
      <sz val="40"/>
      <color theme="1"/>
      <name val="Times New Roman"/>
      <family val="1"/>
    </font>
    <font>
      <sz val="26"/>
      <color theme="1"/>
      <name val="Times New Roman"/>
      <family val="1"/>
    </font>
    <font>
      <b/>
      <sz val="28"/>
      <color theme="1"/>
      <name val="Times New Roman"/>
      <family val="1"/>
    </font>
    <font>
      <sz val="28"/>
      <color theme="1"/>
      <name val="Times New Roman"/>
      <family val="1"/>
    </font>
    <font>
      <b/>
      <sz val="36"/>
      <color theme="1"/>
      <name val="Times New Roman"/>
      <family val="1"/>
    </font>
    <font>
      <sz val="36"/>
      <color theme="1"/>
      <name val="Times New Roman"/>
      <family val="1"/>
    </font>
    <font>
      <sz val="11"/>
      <color theme="1"/>
      <name val="Book Antiqua"/>
      <family val="1"/>
    </font>
    <font>
      <sz val="11"/>
      <color rgb="FF000000"/>
      <name val="Book Antiqua"/>
      <family val="1"/>
    </font>
    <font>
      <sz val="10"/>
      <color indexed="8"/>
      <name val="Arial"/>
      <family val="2"/>
    </font>
    <font>
      <sz val="10"/>
      <name val="Arial"/>
    </font>
    <font>
      <sz val="10"/>
      <color indexed="8"/>
      <name val="Arial"/>
      <charset val="1"/>
    </font>
    <font>
      <b/>
      <sz val="10"/>
      <color indexed="8"/>
      <name val="Arial"/>
      <charset val="1"/>
    </font>
    <font>
      <sz val="10"/>
      <color rgb="FFFF0000"/>
      <name val="Arial"/>
      <family val="2"/>
    </font>
  </fonts>
  <fills count="8">
    <fill>
      <patternFill patternType="none"/>
    </fill>
    <fill>
      <patternFill patternType="gray125"/>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indexed="10"/>
        <bgColor indexed="0"/>
      </patternFill>
    </fill>
    <fill>
      <patternFill patternType="solid">
        <fgColor indexed="12"/>
        <bgColor indexed="0"/>
      </patternFill>
    </fill>
  </fills>
  <borders count="60">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
      <left/>
      <right style="medium">
        <color indexed="64"/>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style="medium">
        <color indexed="64"/>
      </left>
      <right style="medium">
        <color indexed="64"/>
      </right>
      <top/>
      <bottom style="medium">
        <color rgb="FF000000"/>
      </bottom>
      <diagonal/>
    </border>
    <border>
      <left style="medium">
        <color rgb="FF000000"/>
      </left>
      <right style="medium">
        <color indexed="64"/>
      </right>
      <top style="medium">
        <color rgb="FF000000"/>
      </top>
      <bottom/>
      <diagonal/>
    </border>
    <border>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11"/>
      </left>
      <right style="thin">
        <color indexed="11"/>
      </right>
      <top style="thin">
        <color indexed="11"/>
      </top>
      <bottom style="thin">
        <color indexed="11"/>
      </bottom>
      <diagonal/>
    </border>
    <border>
      <left/>
      <right style="thin">
        <color indexed="11"/>
      </right>
      <top style="thin">
        <color indexed="11"/>
      </top>
      <bottom style="thin">
        <color indexed="11"/>
      </bottom>
      <diagonal/>
    </border>
    <border>
      <left style="thin">
        <color indexed="11"/>
      </left>
      <right/>
      <top style="thin">
        <color indexed="11"/>
      </top>
      <bottom style="thin">
        <color indexed="1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26" fillId="0" borderId="0"/>
  </cellStyleXfs>
  <cellXfs count="266">
    <xf numFmtId="0" fontId="0" fillId="0" borderId="0" xfId="0"/>
    <xf numFmtId="0" fontId="2" fillId="0" borderId="0" xfId="0" applyFont="1"/>
    <xf numFmtId="0" fontId="3" fillId="0" borderId="33"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wrapText="1"/>
    </xf>
    <xf numFmtId="0" fontId="3" fillId="0" borderId="33" xfId="0" applyFont="1" applyBorder="1"/>
    <xf numFmtId="0" fontId="3" fillId="0" borderId="0" xfId="0" applyFont="1" applyAlignment="1">
      <alignment horizontal="center"/>
    </xf>
    <xf numFmtId="0" fontId="4" fillId="3" borderId="0" xfId="0" applyFont="1" applyFill="1" applyAlignment="1">
      <alignment horizontal="center"/>
    </xf>
    <xf numFmtId="0" fontId="5" fillId="3" borderId="0" xfId="0" applyFont="1" applyFill="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43" fontId="5" fillId="0" borderId="19" xfId="0" applyNumberFormat="1" applyFont="1" applyBorder="1" applyAlignment="1">
      <alignment horizontal="center"/>
    </xf>
    <xf numFmtId="0" fontId="5" fillId="0" borderId="14" xfId="0" applyFont="1" applyBorder="1" applyAlignment="1">
      <alignment horizontal="center"/>
    </xf>
    <xf numFmtId="0" fontId="2" fillId="0" borderId="12" xfId="0" applyFont="1" applyBorder="1" applyAlignment="1">
      <alignment horizontal="center"/>
    </xf>
    <xf numFmtId="0" fontId="4" fillId="3" borderId="0" xfId="0" applyFont="1" applyFill="1" applyAlignment="1">
      <alignment horizontal="right"/>
    </xf>
    <xf numFmtId="0" fontId="5" fillId="0" borderId="18" xfId="0" applyFont="1" applyBorder="1"/>
    <xf numFmtId="0" fontId="4" fillId="2" borderId="19" xfId="0" applyFont="1" applyFill="1" applyBorder="1"/>
    <xf numFmtId="0" fontId="5" fillId="2" borderId="13" xfId="0" applyFont="1" applyFill="1" applyBorder="1"/>
    <xf numFmtId="0" fontId="4" fillId="3" borderId="20" xfId="0" applyFont="1" applyFill="1" applyBorder="1" applyAlignment="1">
      <alignment horizontal="center" wrapText="1"/>
    </xf>
    <xf numFmtId="0" fontId="4" fillId="0" borderId="13" xfId="0" applyFont="1" applyBorder="1" applyAlignment="1">
      <alignment wrapText="1"/>
    </xf>
    <xf numFmtId="0" fontId="2" fillId="0" borderId="12" xfId="0" applyFont="1" applyBorder="1" applyAlignment="1">
      <alignment horizontal="right"/>
    </xf>
    <xf numFmtId="0" fontId="2" fillId="0" borderId="13" xfId="0" applyFont="1" applyBorder="1" applyAlignment="1">
      <alignment wrapText="1"/>
    </xf>
    <xf numFmtId="43" fontId="4" fillId="0" borderId="13" xfId="1" applyFont="1" applyBorder="1"/>
    <xf numFmtId="10" fontId="4" fillId="0" borderId="13" xfId="2" applyNumberFormat="1" applyFont="1" applyBorder="1"/>
    <xf numFmtId="0" fontId="5" fillId="0" borderId="14" xfId="0" applyFont="1" applyBorder="1" applyAlignment="1">
      <alignment horizontal="right"/>
    </xf>
    <xf numFmtId="0" fontId="3" fillId="0" borderId="15" xfId="0" applyFont="1" applyBorder="1" applyAlignment="1">
      <alignment wrapText="1"/>
    </xf>
    <xf numFmtId="43" fontId="5" fillId="2" borderId="15" xfId="1" applyFont="1" applyFill="1" applyBorder="1"/>
    <xf numFmtId="10" fontId="5" fillId="0" borderId="15" xfId="2" applyNumberFormat="1" applyFont="1" applyBorder="1"/>
    <xf numFmtId="43" fontId="5" fillId="0" borderId="15" xfId="1" applyFont="1" applyBorder="1"/>
    <xf numFmtId="0" fontId="4" fillId="0" borderId="13" xfId="0" applyFont="1" applyBorder="1"/>
    <xf numFmtId="0" fontId="3" fillId="0" borderId="1" xfId="0" applyFont="1" applyBorder="1" applyAlignment="1">
      <alignment vertical="top" wrapText="1"/>
    </xf>
    <xf numFmtId="0" fontId="3" fillId="0" borderId="36" xfId="0" applyFont="1" applyBorder="1" applyAlignment="1">
      <alignment vertical="top" wrapText="1"/>
    </xf>
    <xf numFmtId="0" fontId="3" fillId="0" borderId="21" xfId="0" applyFont="1" applyBorder="1" applyAlignment="1">
      <alignment vertical="top" wrapText="1"/>
    </xf>
    <xf numFmtId="0" fontId="3" fillId="0" borderId="0" xfId="0" applyFont="1" applyBorder="1" applyAlignment="1">
      <alignment horizontal="left" vertical="top" wrapText="1" indent="5"/>
    </xf>
    <xf numFmtId="0" fontId="3" fillId="0" borderId="12"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10" fontId="3" fillId="0" borderId="12" xfId="2" applyNumberFormat="1" applyFont="1" applyBorder="1" applyAlignment="1">
      <alignment vertical="top" wrapText="1"/>
    </xf>
    <xf numFmtId="43" fontId="3" fillId="0" borderId="33" xfId="1" applyFont="1" applyBorder="1"/>
    <xf numFmtId="43" fontId="5" fillId="0" borderId="33" xfId="1" applyFont="1" applyBorder="1" applyAlignment="1">
      <alignment horizontal="center"/>
    </xf>
    <xf numFmtId="43" fontId="5" fillId="2" borderId="33" xfId="1" applyFont="1" applyFill="1" applyBorder="1" applyAlignment="1">
      <alignment horizontal="center"/>
    </xf>
    <xf numFmtId="0" fontId="5" fillId="0" borderId="33" xfId="0" applyFont="1" applyBorder="1" applyAlignment="1">
      <alignment horizontal="center"/>
    </xf>
    <xf numFmtId="0" fontId="3" fillId="4" borderId="0" xfId="0" applyFont="1" applyFill="1"/>
    <xf numFmtId="2" fontId="3" fillId="0" borderId="33" xfId="0" applyNumberFormat="1" applyFont="1" applyBorder="1"/>
    <xf numFmtId="0" fontId="7" fillId="0" borderId="0" xfId="0" applyFont="1"/>
    <xf numFmtId="0" fontId="8" fillId="0" borderId="0" xfId="0" applyFont="1"/>
    <xf numFmtId="0" fontId="3" fillId="0" borderId="6" xfId="0" applyFont="1" applyBorder="1" applyAlignment="1">
      <alignment vertical="top" wrapText="1"/>
    </xf>
    <xf numFmtId="43" fontId="3" fillId="0" borderId="3" xfId="1" applyFont="1" applyBorder="1" applyAlignment="1">
      <alignment vertical="top" wrapText="1"/>
    </xf>
    <xf numFmtId="10" fontId="3" fillId="0" borderId="3" xfId="2" applyNumberFormat="1" applyFont="1" applyBorder="1" applyAlignment="1">
      <alignment vertical="top" wrapText="1"/>
    </xf>
    <xf numFmtId="0" fontId="3" fillId="0" borderId="34" xfId="0" applyFont="1" applyBorder="1" applyAlignment="1">
      <alignment vertical="top" wrapText="1"/>
    </xf>
    <xf numFmtId="43" fontId="4" fillId="0" borderId="13" xfId="0" applyNumberFormat="1" applyFont="1" applyBorder="1"/>
    <xf numFmtId="10" fontId="4" fillId="0" borderId="13" xfId="0" applyNumberFormat="1" applyFont="1" applyBorder="1"/>
    <xf numFmtId="0" fontId="3" fillId="0" borderId="0" xfId="0" applyFont="1" applyBorder="1"/>
    <xf numFmtId="43" fontId="2" fillId="0" borderId="3" xfId="1" applyFont="1" applyBorder="1" applyAlignment="1">
      <alignment vertical="top" wrapText="1"/>
    </xf>
    <xf numFmtId="10" fontId="2" fillId="0" borderId="3" xfId="2" applyNumberFormat="1" applyFont="1" applyBorder="1" applyAlignment="1">
      <alignment vertical="top" wrapText="1"/>
    </xf>
    <xf numFmtId="43" fontId="3" fillId="0" borderId="0" xfId="0" applyNumberFormat="1" applyFont="1"/>
    <xf numFmtId="0" fontId="3" fillId="0" borderId="0" xfId="0" applyFont="1"/>
    <xf numFmtId="0" fontId="5" fillId="0" borderId="19" xfId="0" applyFont="1" applyBorder="1"/>
    <xf numFmtId="0" fontId="5" fillId="0" borderId="13" xfId="0" applyFont="1" applyBorder="1"/>
    <xf numFmtId="0" fontId="4" fillId="2" borderId="19" xfId="0" applyFont="1" applyFill="1" applyBorder="1" applyAlignment="1">
      <alignment horizontal="center"/>
    </xf>
    <xf numFmtId="0" fontId="3" fillId="0" borderId="37" xfId="0" applyFont="1" applyBorder="1" applyAlignment="1">
      <alignment vertical="top" textRotation="90" wrapText="1"/>
    </xf>
    <xf numFmtId="43" fontId="8" fillId="0" borderId="0" xfId="1" applyFont="1"/>
    <xf numFmtId="0" fontId="3" fillId="0" borderId="33" xfId="0" applyFont="1" applyBorder="1" applyAlignment="1">
      <alignment horizontal="center"/>
    </xf>
    <xf numFmtId="43" fontId="3" fillId="0" borderId="0" xfId="0" applyNumberFormat="1" applyFont="1" applyBorder="1" applyAlignment="1">
      <alignment vertical="top" wrapText="1"/>
    </xf>
    <xf numFmtId="0" fontId="10" fillId="0" borderId="41" xfId="0" applyFont="1" applyBorder="1" applyAlignment="1">
      <alignment vertical="top" wrapText="1"/>
    </xf>
    <xf numFmtId="0" fontId="10" fillId="0" borderId="42" xfId="0" applyFont="1" applyBorder="1" applyAlignment="1">
      <alignment vertical="top" wrapText="1"/>
    </xf>
    <xf numFmtId="0" fontId="7" fillId="0" borderId="43" xfId="0" applyFont="1" applyBorder="1" applyAlignment="1">
      <alignment vertical="top" wrapText="1"/>
    </xf>
    <xf numFmtId="0" fontId="7" fillId="0" borderId="37" xfId="0" applyFont="1" applyBorder="1" applyAlignment="1">
      <alignment vertical="top" wrapText="1"/>
    </xf>
    <xf numFmtId="0" fontId="7" fillId="0" borderId="33" xfId="0" applyFont="1" applyBorder="1" applyAlignment="1">
      <alignment vertical="top" wrapText="1"/>
    </xf>
    <xf numFmtId="43" fontId="7" fillId="0" borderId="33" xfId="0" applyNumberFormat="1" applyFont="1" applyBorder="1" applyAlignment="1">
      <alignment vertical="top" wrapText="1"/>
    </xf>
    <xf numFmtId="10" fontId="7" fillId="0" borderId="33" xfId="2" applyNumberFormat="1" applyFont="1" applyBorder="1" applyAlignment="1">
      <alignment vertical="top" wrapText="1"/>
    </xf>
    <xf numFmtId="43" fontId="7" fillId="0" borderId="33" xfId="0" applyNumberFormat="1" applyFont="1" applyBorder="1"/>
    <xf numFmtId="0" fontId="10" fillId="0" borderId="33" xfId="0" applyFont="1" applyBorder="1"/>
    <xf numFmtId="43" fontId="10" fillId="0" borderId="0" xfId="0" applyNumberFormat="1" applyFont="1"/>
    <xf numFmtId="0" fontId="10" fillId="0" borderId="33" xfId="0" applyFont="1" applyBorder="1" applyAlignment="1">
      <alignment vertical="top" wrapText="1"/>
    </xf>
    <xf numFmtId="43" fontId="10" fillId="0" borderId="33" xfId="1" applyFont="1" applyBorder="1" applyAlignment="1">
      <alignment vertical="top" wrapText="1"/>
    </xf>
    <xf numFmtId="43" fontId="10" fillId="0" borderId="33" xfId="1" applyFont="1" applyBorder="1"/>
    <xf numFmtId="43" fontId="10" fillId="0" borderId="0" xfId="1" applyFont="1"/>
    <xf numFmtId="0" fontId="10" fillId="0" borderId="0" xfId="0" applyFont="1" applyBorder="1" applyAlignment="1">
      <alignment vertical="top" wrapText="1"/>
    </xf>
    <xf numFmtId="43" fontId="10" fillId="0" borderId="0" xfId="1" applyFont="1" applyBorder="1" applyAlignment="1">
      <alignment vertical="top" wrapText="1"/>
    </xf>
    <xf numFmtId="43" fontId="7" fillId="0" borderId="33" xfId="1" applyFont="1" applyBorder="1" applyAlignment="1">
      <alignment vertical="top" wrapText="1"/>
    </xf>
    <xf numFmtId="43" fontId="7" fillId="0" borderId="33" xfId="1" applyFont="1" applyBorder="1"/>
    <xf numFmtId="0" fontId="7" fillId="0" borderId="33" xfId="0" applyFont="1" applyBorder="1" applyAlignment="1">
      <alignment horizontal="right"/>
    </xf>
    <xf numFmtId="0" fontId="7" fillId="0" borderId="33" xfId="0" applyFont="1" applyBorder="1" applyAlignment="1">
      <alignment wrapText="1"/>
    </xf>
    <xf numFmtId="43" fontId="11" fillId="0" borderId="33" xfId="1" applyFont="1" applyBorder="1"/>
    <xf numFmtId="43" fontId="11" fillId="0" borderId="33" xfId="0" applyNumberFormat="1" applyFont="1" applyBorder="1"/>
    <xf numFmtId="0" fontId="12" fillId="0" borderId="33" xfId="0" applyFont="1" applyBorder="1" applyAlignment="1">
      <alignment horizontal="right"/>
    </xf>
    <xf numFmtId="0" fontId="10" fillId="0" borderId="33" xfId="0" applyFont="1" applyBorder="1" applyAlignment="1">
      <alignment wrapText="1"/>
    </xf>
    <xf numFmtId="43" fontId="12" fillId="2" borderId="33" xfId="1" applyFont="1" applyFill="1" applyBorder="1"/>
    <xf numFmtId="43" fontId="12" fillId="0" borderId="33" xfId="1" applyFont="1" applyBorder="1"/>
    <xf numFmtId="0" fontId="12" fillId="0" borderId="0" xfId="0" applyFont="1" applyBorder="1" applyAlignment="1">
      <alignment horizontal="right"/>
    </xf>
    <xf numFmtId="43" fontId="12" fillId="2" borderId="0" xfId="1" applyFont="1" applyFill="1" applyBorder="1"/>
    <xf numFmtId="43" fontId="12" fillId="0" borderId="0" xfId="1" applyFont="1" applyBorder="1"/>
    <xf numFmtId="43" fontId="11" fillId="0" borderId="0" xfId="1" applyFont="1" applyBorder="1"/>
    <xf numFmtId="0" fontId="12" fillId="0" borderId="33" xfId="0" applyFont="1" applyBorder="1"/>
    <xf numFmtId="0" fontId="11" fillId="0" borderId="33" xfId="0" applyFont="1" applyBorder="1"/>
    <xf numFmtId="43" fontId="11" fillId="0" borderId="0" xfId="0" applyNumberFormat="1" applyFont="1" applyBorder="1"/>
    <xf numFmtId="0" fontId="7" fillId="0" borderId="33" xfId="0" applyFont="1" applyBorder="1"/>
    <xf numFmtId="2" fontId="10" fillId="0" borderId="33" xfId="0" applyNumberFormat="1" applyFont="1" applyBorder="1"/>
    <xf numFmtId="0" fontId="12" fillId="0" borderId="0" xfId="0" applyFont="1" applyBorder="1"/>
    <xf numFmtId="0" fontId="12" fillId="0" borderId="0" xfId="0" applyFont="1"/>
    <xf numFmtId="0" fontId="10" fillId="0" borderId="0" xfId="0" applyFont="1" applyBorder="1" applyAlignment="1">
      <alignment wrapText="1"/>
    </xf>
    <xf numFmtId="0" fontId="10" fillId="0" borderId="0" xfId="0" applyFont="1" applyAlignment="1">
      <alignment wrapText="1"/>
    </xf>
    <xf numFmtId="0" fontId="10" fillId="0" borderId="0" xfId="0" applyFont="1"/>
    <xf numFmtId="43" fontId="8" fillId="0" borderId="0" xfId="1" applyFont="1" applyAlignment="1">
      <alignment horizontal="center"/>
    </xf>
    <xf numFmtId="0" fontId="10" fillId="0" borderId="6" xfId="0" applyFont="1" applyBorder="1" applyAlignment="1">
      <alignment vertical="top" wrapText="1"/>
    </xf>
    <xf numFmtId="43" fontId="10" fillId="0" borderId="39" xfId="1" applyFont="1" applyBorder="1" applyAlignment="1">
      <alignment vertical="top" wrapText="1"/>
    </xf>
    <xf numFmtId="43" fontId="10" fillId="0" borderId="38" xfId="0" applyNumberFormat="1" applyFont="1" applyBorder="1" applyAlignment="1">
      <alignment vertical="top" wrapText="1"/>
    </xf>
    <xf numFmtId="9" fontId="7" fillId="0" borderId="33" xfId="2" applyFont="1" applyBorder="1" applyAlignment="1">
      <alignment vertical="top" wrapText="1"/>
    </xf>
    <xf numFmtId="9" fontId="10" fillId="0" borderId="39" xfId="2" applyFont="1" applyBorder="1"/>
    <xf numFmtId="9" fontId="10" fillId="0" borderId="38" xfId="2" applyFont="1" applyBorder="1"/>
    <xf numFmtId="9" fontId="10" fillId="0" borderId="0" xfId="2" applyFont="1" applyBorder="1" applyAlignment="1">
      <alignment vertical="top" wrapText="1"/>
    </xf>
    <xf numFmtId="9" fontId="10" fillId="0" borderId="0" xfId="2" applyFont="1"/>
    <xf numFmtId="9" fontId="11" fillId="0" borderId="33" xfId="2" applyFont="1" applyBorder="1"/>
    <xf numFmtId="9" fontId="12" fillId="0" borderId="33" xfId="2" applyFont="1" applyBorder="1"/>
    <xf numFmtId="43" fontId="12" fillId="0" borderId="0" xfId="0" applyNumberFormat="1" applyFont="1" applyBorder="1"/>
    <xf numFmtId="43" fontId="10" fillId="0" borderId="39" xfId="1" applyFont="1" applyBorder="1"/>
    <xf numFmtId="0" fontId="6" fillId="0" borderId="45" xfId="3" applyFont="1" applyBorder="1"/>
    <xf numFmtId="2" fontId="7" fillId="0" borderId="33" xfId="0" applyNumberFormat="1" applyFont="1" applyBorder="1"/>
    <xf numFmtId="0" fontId="10" fillId="0" borderId="0" xfId="0" applyFont="1"/>
    <xf numFmtId="0" fontId="12" fillId="0" borderId="0" xfId="0" applyFont="1" applyBorder="1"/>
    <xf numFmtId="164" fontId="10" fillId="0" borderId="33" xfId="0" applyNumberFormat="1" applyFont="1" applyBorder="1"/>
    <xf numFmtId="10" fontId="7" fillId="0" borderId="33" xfId="2" applyNumberFormat="1" applyFont="1" applyBorder="1" applyAlignment="1">
      <alignment horizontal="right" vertical="top" wrapText="1"/>
    </xf>
    <xf numFmtId="43" fontId="7" fillId="0" borderId="0" xfId="1" applyFont="1" applyBorder="1"/>
    <xf numFmtId="43" fontId="7" fillId="0" borderId="0" xfId="0" applyNumberFormat="1" applyFont="1" applyBorder="1"/>
    <xf numFmtId="0" fontId="10" fillId="0" borderId="0" xfId="0" applyFont="1"/>
    <xf numFmtId="43" fontId="10" fillId="0" borderId="33" xfId="0" applyNumberFormat="1" applyFont="1" applyBorder="1"/>
    <xf numFmtId="0" fontId="3" fillId="0" borderId="0" xfId="0" applyFont="1"/>
    <xf numFmtId="43" fontId="6" fillId="0" borderId="34" xfId="1" applyFont="1" applyBorder="1" applyAlignment="1">
      <alignment vertical="top" wrapText="1"/>
    </xf>
    <xf numFmtId="43" fontId="6" fillId="0" borderId="35" xfId="1" applyFont="1" applyBorder="1" applyAlignment="1">
      <alignment vertical="top" wrapText="1"/>
    </xf>
    <xf numFmtId="43" fontId="6" fillId="0" borderId="3" xfId="1" applyFont="1" applyBorder="1" applyAlignment="1">
      <alignment vertical="top" wrapText="1"/>
    </xf>
    <xf numFmtId="43" fontId="2" fillId="5" borderId="33" xfId="1" applyFont="1" applyFill="1" applyBorder="1"/>
    <xf numFmtId="43" fontId="2" fillId="0" borderId="33" xfId="1" applyFont="1" applyBorder="1"/>
    <xf numFmtId="43" fontId="2" fillId="0" borderId="33" xfId="0" applyNumberFormat="1" applyFont="1" applyBorder="1"/>
    <xf numFmtId="0" fontId="2" fillId="0" borderId="33" xfId="0" applyFont="1" applyBorder="1"/>
    <xf numFmtId="0" fontId="14" fillId="0" borderId="0" xfId="0" applyFont="1"/>
    <xf numFmtId="0" fontId="15" fillId="0" borderId="0" xfId="0" applyFont="1" applyAlignment="1">
      <alignment horizontal="left" indent="8"/>
    </xf>
    <xf numFmtId="0" fontId="16" fillId="0" borderId="0" xfId="0" applyFont="1"/>
    <xf numFmtId="0" fontId="16" fillId="0" borderId="0" xfId="0" applyFont="1" applyBorder="1" applyAlignment="1">
      <alignment vertical="top" wrapText="1"/>
    </xf>
    <xf numFmtId="0" fontId="18" fillId="0" borderId="0" xfId="0" applyFont="1"/>
    <xf numFmtId="0" fontId="19" fillId="0" borderId="0" xfId="0" applyFont="1"/>
    <xf numFmtId="0" fontId="20" fillId="0" borderId="0" xfId="0" applyFont="1"/>
    <xf numFmtId="0" fontId="19" fillId="0" borderId="0" xfId="0" applyFont="1" applyAlignment="1">
      <alignment horizontal="left" indent="5"/>
    </xf>
    <xf numFmtId="0" fontId="21" fillId="0" borderId="0" xfId="0" applyFont="1" applyAlignment="1">
      <alignment horizontal="left" indent="5"/>
    </xf>
    <xf numFmtId="0" fontId="22" fillId="0" borderId="0" xfId="0" applyFont="1"/>
    <xf numFmtId="0" fontId="18" fillId="0" borderId="0" xfId="0" applyFont="1" applyBorder="1" applyAlignment="1">
      <alignment horizontal="left" vertical="top" wrapText="1"/>
    </xf>
    <xf numFmtId="0" fontId="21" fillId="0" borderId="0" xfId="0" applyFont="1"/>
    <xf numFmtId="0" fontId="22" fillId="0" borderId="0" xfId="0" applyFont="1" applyBorder="1" applyAlignment="1">
      <alignment horizontal="left" vertical="top" wrapText="1"/>
    </xf>
    <xf numFmtId="43" fontId="3" fillId="0" borderId="0" xfId="1" applyFont="1"/>
    <xf numFmtId="0" fontId="8" fillId="0" borderId="0" xfId="0" applyFont="1" applyBorder="1"/>
    <xf numFmtId="0" fontId="23" fillId="0" borderId="0" xfId="0" applyFont="1" applyBorder="1" applyAlignment="1">
      <alignment horizontal="right" vertical="top" wrapText="1"/>
    </xf>
    <xf numFmtId="43" fontId="8" fillId="0" borderId="0" xfId="1" applyFont="1" applyBorder="1"/>
    <xf numFmtId="0" fontId="24" fillId="0" borderId="0" xfId="0" applyFont="1" applyBorder="1" applyAlignment="1">
      <alignment horizontal="right" vertical="top" wrapText="1"/>
    </xf>
    <xf numFmtId="0" fontId="14" fillId="0" borderId="17" xfId="0" applyFont="1" applyBorder="1"/>
    <xf numFmtId="0" fontId="13" fillId="0" borderId="0" xfId="0" applyFont="1" applyAlignment="1">
      <alignment horizontal="center"/>
    </xf>
    <xf numFmtId="0" fontId="17" fillId="0" borderId="0" xfId="0" applyFont="1" applyAlignment="1">
      <alignment horizontal="left" wrapText="1"/>
    </xf>
    <xf numFmtId="0" fontId="18" fillId="0" borderId="0" xfId="0" applyFont="1" applyBorder="1" applyAlignment="1">
      <alignment horizontal="left" vertical="top" wrapText="1"/>
    </xf>
    <xf numFmtId="0" fontId="20" fillId="0" borderId="0" xfId="0" applyFont="1" applyAlignment="1">
      <alignment horizontal="left" wrapText="1"/>
    </xf>
    <xf numFmtId="0" fontId="20" fillId="0" borderId="0" xfId="0" applyFont="1" applyBorder="1" applyAlignment="1">
      <alignment horizontal="left" vertical="top" wrapText="1"/>
    </xf>
    <xf numFmtId="0" fontId="22" fillId="0" borderId="0" xfId="0" applyFont="1" applyBorder="1" applyAlignment="1">
      <alignment horizontal="left" vertical="top" wrapText="1"/>
    </xf>
    <xf numFmtId="0" fontId="21" fillId="0" borderId="0" xfId="0" applyFont="1" applyAlignment="1">
      <alignment horizontal="left" wrapText="1"/>
    </xf>
    <xf numFmtId="0" fontId="3" fillId="0" borderId="1" xfId="0" applyFont="1" applyBorder="1" applyAlignment="1">
      <alignment vertical="top" textRotation="90" wrapText="1"/>
    </xf>
    <xf numFmtId="0" fontId="3" fillId="0" borderId="2" xfId="0" applyFont="1" applyBorder="1" applyAlignment="1">
      <alignment vertical="top" textRotation="90" wrapText="1"/>
    </xf>
    <xf numFmtId="0" fontId="3" fillId="0" borderId="29" xfId="0" applyFont="1" applyBorder="1" applyAlignment="1">
      <alignment horizontal="center" vertical="top" wrapText="1"/>
    </xf>
    <xf numFmtId="0" fontId="3" fillId="0" borderId="30" xfId="0" applyFont="1" applyBorder="1" applyAlignment="1">
      <alignment horizontal="center" vertical="top" wrapText="1"/>
    </xf>
    <xf numFmtId="0" fontId="3" fillId="0" borderId="31" xfId="0" applyFont="1" applyBorder="1" applyAlignment="1">
      <alignment horizontal="center" wrapText="1"/>
    </xf>
    <xf numFmtId="0" fontId="3" fillId="0" borderId="32" xfId="0" applyFont="1" applyBorder="1" applyAlignment="1">
      <alignment horizontal="center" wrapText="1"/>
    </xf>
    <xf numFmtId="0" fontId="3" fillId="0" borderId="18" xfId="0" applyFont="1" applyBorder="1" applyAlignment="1">
      <alignment horizontal="center" vertical="top" wrapText="1"/>
    </xf>
    <xf numFmtId="0" fontId="3" fillId="0" borderId="19" xfId="0" applyFont="1" applyBorder="1" applyAlignment="1">
      <alignment horizontal="center" vertical="top" wrapText="1"/>
    </xf>
    <xf numFmtId="0" fontId="3" fillId="0" borderId="13" xfId="0" applyFont="1" applyBorder="1" applyAlignment="1">
      <alignment horizontal="center"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textRotation="90" wrapText="1"/>
    </xf>
    <xf numFmtId="0" fontId="3" fillId="0" borderId="9" xfId="0" applyFont="1" applyBorder="1" applyAlignment="1">
      <alignment vertical="top" textRotation="90" wrapText="1"/>
    </xf>
    <xf numFmtId="0" fontId="3" fillId="0" borderId="10" xfId="0" applyFont="1" applyBorder="1" applyAlignment="1">
      <alignment vertical="top" textRotation="90" wrapText="1"/>
    </xf>
    <xf numFmtId="0" fontId="3" fillId="0" borderId="11" xfId="0" applyFont="1" applyBorder="1" applyAlignment="1">
      <alignment vertical="top" textRotation="90" wrapText="1"/>
    </xf>
    <xf numFmtId="0" fontId="3" fillId="0" borderId="1" xfId="0" applyFont="1" applyBorder="1" applyAlignment="1">
      <alignment horizontal="right" vertical="top" textRotation="90" wrapText="1"/>
    </xf>
    <xf numFmtId="0" fontId="3" fillId="0" borderId="2" xfId="0" applyFont="1" applyBorder="1" applyAlignment="1">
      <alignment horizontal="right" vertical="top" textRotation="90" wrapText="1"/>
    </xf>
    <xf numFmtId="0" fontId="4" fillId="3" borderId="23" xfId="0" applyFont="1" applyFill="1" applyBorder="1" applyAlignment="1">
      <alignment horizontal="center"/>
    </xf>
    <xf numFmtId="0" fontId="4" fillId="3" borderId="24" xfId="0" applyFont="1" applyFill="1" applyBorder="1" applyAlignment="1">
      <alignment horizontal="center"/>
    </xf>
    <xf numFmtId="0" fontId="4" fillId="3" borderId="25" xfId="0" applyFont="1" applyFill="1" applyBorder="1" applyAlignment="1">
      <alignment horizontal="center" wrapText="1"/>
    </xf>
    <xf numFmtId="0" fontId="4" fillId="3" borderId="16" xfId="0" applyFont="1" applyFill="1" applyBorder="1" applyAlignment="1">
      <alignment horizontal="center" wrapText="1"/>
    </xf>
    <xf numFmtId="0" fontId="4" fillId="3" borderId="22" xfId="0" applyFont="1" applyFill="1" applyBorder="1" applyAlignment="1">
      <alignment horizontal="center" wrapText="1"/>
    </xf>
    <xf numFmtId="0" fontId="4" fillId="3" borderId="21" xfId="0" applyFont="1" applyFill="1" applyBorder="1" applyAlignment="1">
      <alignment horizontal="center" wrapText="1"/>
    </xf>
    <xf numFmtId="0" fontId="4" fillId="3" borderId="14" xfId="0" applyFont="1" applyFill="1" applyBorder="1" applyAlignment="1">
      <alignment horizontal="center" wrapText="1"/>
    </xf>
    <xf numFmtId="0" fontId="3" fillId="0" borderId="0" xfId="0" applyFont="1"/>
    <xf numFmtId="0" fontId="4" fillId="3" borderId="0" xfId="0" applyFont="1" applyFill="1"/>
    <xf numFmtId="0" fontId="3" fillId="0" borderId="17" xfId="0" applyFont="1" applyBorder="1"/>
    <xf numFmtId="0" fontId="5" fillId="0" borderId="19" xfId="0" applyFont="1" applyBorder="1"/>
    <xf numFmtId="0" fontId="5" fillId="0" borderId="13" xfId="0" applyFont="1" applyBorder="1"/>
    <xf numFmtId="0" fontId="4" fillId="2" borderId="19" xfId="0" applyFont="1" applyFill="1" applyBorder="1" applyAlignment="1">
      <alignment horizontal="center"/>
    </xf>
    <xf numFmtId="0" fontId="4" fillId="2" borderId="13" xfId="0" applyFont="1" applyFill="1" applyBorder="1" applyAlignment="1">
      <alignment horizontal="center"/>
    </xf>
    <xf numFmtId="0" fontId="2" fillId="0" borderId="21" xfId="0" applyFont="1" applyBorder="1" applyAlignment="1">
      <alignment horizontal="center" wrapText="1"/>
    </xf>
    <xf numFmtId="0" fontId="2" fillId="0" borderId="14" xfId="0" applyFont="1" applyBorder="1" applyAlignment="1">
      <alignment horizontal="center" wrapText="1"/>
    </xf>
    <xf numFmtId="0" fontId="2" fillId="0" borderId="27" xfId="0" applyFont="1" applyBorder="1" applyAlignment="1">
      <alignment wrapText="1"/>
    </xf>
    <xf numFmtId="0" fontId="2" fillId="0" borderId="16" xfId="0" applyFont="1" applyBorder="1" applyAlignment="1">
      <alignment wrapText="1"/>
    </xf>
    <xf numFmtId="0" fontId="2" fillId="0" borderId="22" xfId="0" applyFont="1" applyBorder="1" applyAlignment="1">
      <alignment wrapText="1"/>
    </xf>
    <xf numFmtId="0" fontId="2" fillId="0" borderId="28" xfId="0" applyFont="1" applyBorder="1" applyAlignment="1">
      <alignment wrapText="1"/>
    </xf>
    <xf numFmtId="0" fontId="2" fillId="0" borderId="17" xfId="0" applyFont="1" applyBorder="1" applyAlignment="1">
      <alignment wrapText="1"/>
    </xf>
    <xf numFmtId="0" fontId="2" fillId="0" borderId="15" xfId="0" applyFont="1" applyBorder="1" applyAlignment="1">
      <alignment wrapText="1"/>
    </xf>
    <xf numFmtId="43" fontId="4" fillId="0" borderId="33" xfId="1" applyFont="1" applyBorder="1" applyAlignment="1">
      <alignment horizontal="center"/>
    </xf>
    <xf numFmtId="2" fontId="3" fillId="0" borderId="38" xfId="0" applyNumberFormat="1" applyFont="1" applyBorder="1"/>
    <xf numFmtId="2" fontId="3" fillId="0" borderId="39" xfId="0" applyNumberFormat="1" applyFont="1" applyBorder="1"/>
    <xf numFmtId="0" fontId="4" fillId="3" borderId="26" xfId="0" applyFont="1" applyFill="1" applyBorder="1" applyAlignment="1">
      <alignment horizontal="center" wrapText="1"/>
    </xf>
    <xf numFmtId="0" fontId="4" fillId="3" borderId="17" xfId="0" applyFont="1" applyFill="1" applyBorder="1" applyAlignment="1">
      <alignment horizontal="center" wrapText="1"/>
    </xf>
    <xf numFmtId="0" fontId="4" fillId="3" borderId="15" xfId="0" applyFont="1" applyFill="1" applyBorder="1" applyAlignment="1">
      <alignment horizontal="center" wrapText="1"/>
    </xf>
    <xf numFmtId="0" fontId="4" fillId="0" borderId="19" xfId="0" applyFont="1" applyBorder="1" applyAlignment="1">
      <alignment horizontal="right"/>
    </xf>
    <xf numFmtId="0" fontId="4" fillId="0" borderId="13" xfId="0" applyFont="1" applyBorder="1" applyAlignment="1">
      <alignment horizontal="right"/>
    </xf>
    <xf numFmtId="0" fontId="3" fillId="0" borderId="19" xfId="0" applyFont="1" applyBorder="1" applyAlignment="1">
      <alignment wrapText="1"/>
    </xf>
    <xf numFmtId="0" fontId="3" fillId="5" borderId="33" xfId="0" applyFont="1" applyFill="1" applyBorder="1" applyAlignment="1">
      <alignment wrapText="1"/>
    </xf>
    <xf numFmtId="0" fontId="3" fillId="5" borderId="18" xfId="0" applyFont="1" applyFill="1" applyBorder="1" applyAlignment="1">
      <alignment horizontal="left" wrapText="1"/>
    </xf>
    <xf numFmtId="0" fontId="3" fillId="5" borderId="19" xfId="0" applyFont="1" applyFill="1" applyBorder="1" applyAlignment="1">
      <alignment horizontal="left" wrapText="1"/>
    </xf>
    <xf numFmtId="0" fontId="3" fillId="5" borderId="13" xfId="0" applyFont="1" applyFill="1" applyBorder="1" applyAlignment="1">
      <alignment horizontal="left" wrapText="1"/>
    </xf>
    <xf numFmtId="0" fontId="3" fillId="5" borderId="18" xfId="0" applyFont="1" applyFill="1" applyBorder="1" applyAlignment="1">
      <alignment horizontal="center" wrapText="1"/>
    </xf>
    <xf numFmtId="0" fontId="3" fillId="5" borderId="19" xfId="0" applyFont="1" applyFill="1" applyBorder="1" applyAlignment="1">
      <alignment horizontal="center" wrapText="1"/>
    </xf>
    <xf numFmtId="0" fontId="3" fillId="5" borderId="13" xfId="0" applyFont="1" applyFill="1" applyBorder="1" applyAlignment="1">
      <alignment horizontal="center" wrapText="1"/>
    </xf>
    <xf numFmtId="0" fontId="3" fillId="5" borderId="18" xfId="0" applyFont="1" applyFill="1" applyBorder="1" applyAlignment="1">
      <alignment wrapText="1"/>
    </xf>
    <xf numFmtId="0" fontId="3" fillId="5" borderId="19" xfId="0" applyFont="1" applyFill="1" applyBorder="1" applyAlignment="1">
      <alignment wrapText="1"/>
    </xf>
    <xf numFmtId="0" fontId="3" fillId="5" borderId="13" xfId="0" applyFont="1" applyFill="1" applyBorder="1" applyAlignment="1">
      <alignment wrapText="1"/>
    </xf>
    <xf numFmtId="9" fontId="10" fillId="0" borderId="0" xfId="2" applyFont="1" applyBorder="1"/>
    <xf numFmtId="9" fontId="10" fillId="0" borderId="0" xfId="2" applyFont="1"/>
    <xf numFmtId="0" fontId="10" fillId="0" borderId="0" xfId="0" applyFont="1" applyBorder="1"/>
    <xf numFmtId="0" fontId="10" fillId="0" borderId="0" xfId="0" applyFont="1"/>
    <xf numFmtId="0" fontId="7" fillId="0" borderId="46" xfId="0" applyFont="1" applyBorder="1" applyAlignment="1">
      <alignment horizontal="center"/>
    </xf>
    <xf numFmtId="0" fontId="7" fillId="0" borderId="44" xfId="0" applyFont="1" applyBorder="1" applyAlignment="1">
      <alignment horizontal="center"/>
    </xf>
    <xf numFmtId="0" fontId="12" fillId="0" borderId="0" xfId="0" applyFont="1" applyBorder="1"/>
    <xf numFmtId="0" fontId="12" fillId="0" borderId="0" xfId="0" applyFont="1"/>
    <xf numFmtId="0" fontId="10" fillId="0" borderId="0" xfId="0" applyFont="1" applyBorder="1" applyAlignment="1">
      <alignment wrapText="1"/>
    </xf>
    <xf numFmtId="0" fontId="10" fillId="0" borderId="0" xfId="0" applyFont="1" applyAlignment="1">
      <alignment wrapText="1"/>
    </xf>
    <xf numFmtId="0" fontId="10" fillId="0" borderId="47" xfId="0" applyFont="1" applyBorder="1"/>
    <xf numFmtId="0" fontId="10" fillId="0" borderId="48" xfId="0" applyFont="1" applyBorder="1"/>
    <xf numFmtId="0" fontId="4" fillId="3" borderId="40" xfId="0" applyFont="1" applyFill="1" applyBorder="1" applyAlignment="1">
      <alignment horizontal="center" wrapText="1"/>
    </xf>
    <xf numFmtId="0" fontId="4" fillId="3" borderId="17" xfId="0" applyFont="1" applyFill="1" applyBorder="1"/>
    <xf numFmtId="0" fontId="4" fillId="3" borderId="21" xfId="0" applyFont="1" applyFill="1" applyBorder="1" applyAlignment="1">
      <alignment horizontal="center"/>
    </xf>
    <xf numFmtId="0" fontId="4" fillId="3" borderId="14" xfId="0" applyFont="1" applyFill="1" applyBorder="1" applyAlignment="1">
      <alignment horizontal="center"/>
    </xf>
    <xf numFmtId="0" fontId="26" fillId="0" borderId="0" xfId="4"/>
    <xf numFmtId="0" fontId="26" fillId="0" borderId="49" xfId="4" applyBorder="1" applyAlignment="1" applyProtection="1">
      <alignment vertical="top" wrapText="1"/>
      <protection locked="0"/>
    </xf>
    <xf numFmtId="0" fontId="26" fillId="0" borderId="50" xfId="4" applyBorder="1" applyAlignment="1" applyProtection="1">
      <alignment vertical="top" wrapText="1"/>
      <protection locked="0"/>
    </xf>
    <xf numFmtId="0" fontId="26" fillId="0" borderId="52" xfId="4" applyBorder="1" applyAlignment="1" applyProtection="1">
      <alignment vertical="top" wrapText="1"/>
      <protection locked="0"/>
    </xf>
    <xf numFmtId="0" fontId="27" fillId="0" borderId="51" xfId="4" applyFont="1" applyBorder="1" applyAlignment="1" applyProtection="1">
      <alignment vertical="top" wrapText="1" readingOrder="1"/>
      <protection locked="0"/>
    </xf>
    <xf numFmtId="0" fontId="26" fillId="0" borderId="53" xfId="4" applyBorder="1" applyAlignment="1" applyProtection="1">
      <alignment vertical="top" wrapText="1"/>
      <protection locked="0"/>
    </xf>
    <xf numFmtId="0" fontId="26" fillId="0" borderId="51" xfId="4" applyBorder="1" applyAlignment="1" applyProtection="1">
      <alignment vertical="top" wrapText="1"/>
      <protection locked="0"/>
    </xf>
    <xf numFmtId="0" fontId="27" fillId="0" borderId="57" xfId="4" applyFont="1" applyBorder="1" applyAlignment="1" applyProtection="1">
      <alignment horizontal="left" vertical="top" wrapText="1" readingOrder="1"/>
      <protection locked="0"/>
    </xf>
    <xf numFmtId="0" fontId="26" fillId="0" borderId="58" xfId="4" applyBorder="1" applyAlignment="1" applyProtection="1">
      <alignment vertical="top" wrapText="1"/>
      <protection locked="0"/>
    </xf>
    <xf numFmtId="0" fontId="26" fillId="0" borderId="54" xfId="4" applyBorder="1" applyAlignment="1" applyProtection="1">
      <alignment vertical="top" wrapText="1"/>
      <protection locked="0"/>
    </xf>
    <xf numFmtId="0" fontId="26" fillId="0" borderId="55" xfId="4" applyBorder="1" applyAlignment="1" applyProtection="1">
      <alignment vertical="top" wrapText="1"/>
      <protection locked="0"/>
    </xf>
    <xf numFmtId="0" fontId="26" fillId="0" borderId="56" xfId="4" applyBorder="1" applyAlignment="1" applyProtection="1">
      <alignment vertical="top" wrapText="1"/>
      <protection locked="0"/>
    </xf>
    <xf numFmtId="0" fontId="28" fillId="0" borderId="0" xfId="4" applyFont="1" applyAlignment="1" applyProtection="1">
      <alignment horizontal="left" wrapText="1" readingOrder="1"/>
      <protection locked="0"/>
    </xf>
    <xf numFmtId="0" fontId="26" fillId="0" borderId="0" xfId="4"/>
    <xf numFmtId="0" fontId="27" fillId="6" borderId="57" xfId="4" applyFont="1" applyFill="1" applyBorder="1" applyAlignment="1" applyProtection="1">
      <alignment horizontal="left" vertical="top" wrapText="1" readingOrder="1"/>
      <protection locked="0"/>
    </xf>
    <xf numFmtId="0" fontId="27" fillId="6" borderId="59" xfId="4" applyFont="1" applyFill="1" applyBorder="1" applyAlignment="1" applyProtection="1">
      <alignment horizontal="left" vertical="top" wrapText="1" readingOrder="1"/>
      <protection locked="0"/>
    </xf>
    <xf numFmtId="0" fontId="27" fillId="6" borderId="58" xfId="4" applyFont="1" applyFill="1" applyBorder="1" applyAlignment="1" applyProtection="1">
      <alignment horizontal="left" vertical="top" wrapText="1" readingOrder="1"/>
      <protection locked="0"/>
    </xf>
    <xf numFmtId="0" fontId="27" fillId="6" borderId="57" xfId="4" applyFont="1" applyFill="1" applyBorder="1" applyAlignment="1" applyProtection="1">
      <alignment horizontal="left" vertical="top" wrapText="1" readingOrder="1"/>
      <protection locked="0"/>
    </xf>
    <xf numFmtId="0" fontId="27" fillId="0" borderId="59" xfId="4" applyFont="1" applyBorder="1" applyAlignment="1" applyProtection="1">
      <alignment horizontal="left" vertical="top" wrapText="1" readingOrder="1"/>
      <protection locked="0"/>
    </xf>
    <xf numFmtId="0" fontId="27" fillId="0" borderId="58" xfId="4" applyFont="1" applyBorder="1" applyAlignment="1" applyProtection="1">
      <alignment horizontal="left" vertical="top" wrapText="1" readingOrder="1"/>
      <protection locked="0"/>
    </xf>
    <xf numFmtId="165" fontId="27" fillId="0" borderId="57" xfId="4" applyNumberFormat="1" applyFont="1" applyBorder="1" applyAlignment="1" applyProtection="1">
      <alignment horizontal="left" vertical="top" wrapText="1" readingOrder="1"/>
      <protection locked="0"/>
    </xf>
    <xf numFmtId="0" fontId="27" fillId="0" borderId="57" xfId="4" applyFont="1" applyBorder="1" applyAlignment="1" applyProtection="1">
      <alignment horizontal="left" vertical="top" wrapText="1" readingOrder="1"/>
      <protection locked="0"/>
    </xf>
    <xf numFmtId="0" fontId="27" fillId="7" borderId="57" xfId="4" applyFont="1" applyFill="1" applyBorder="1" applyAlignment="1" applyProtection="1">
      <alignment horizontal="left" vertical="top" wrapText="1" readingOrder="1"/>
      <protection locked="0"/>
    </xf>
    <xf numFmtId="0" fontId="27" fillId="7" borderId="59" xfId="4" applyFont="1" applyFill="1" applyBorder="1" applyAlignment="1" applyProtection="1">
      <alignment horizontal="left" vertical="top" wrapText="1" readingOrder="1"/>
      <protection locked="0"/>
    </xf>
    <xf numFmtId="0" fontId="27" fillId="7" borderId="58" xfId="4" applyFont="1" applyFill="1" applyBorder="1" applyAlignment="1" applyProtection="1">
      <alignment horizontal="left" vertical="top" wrapText="1" readingOrder="1"/>
      <protection locked="0"/>
    </xf>
    <xf numFmtId="165" fontId="27" fillId="7" borderId="57" xfId="4" applyNumberFormat="1" applyFont="1" applyFill="1" applyBorder="1" applyAlignment="1" applyProtection="1">
      <alignment horizontal="left" vertical="top" wrapText="1" readingOrder="1"/>
      <protection locked="0"/>
    </xf>
    <xf numFmtId="0" fontId="27" fillId="7" borderId="57" xfId="4" applyFont="1" applyFill="1" applyBorder="1" applyAlignment="1" applyProtection="1">
      <alignment horizontal="left" vertical="top" wrapText="1" readingOrder="1"/>
      <protection locked="0"/>
    </xf>
    <xf numFmtId="0" fontId="29" fillId="0" borderId="57" xfId="4" applyFont="1" applyBorder="1" applyAlignment="1" applyProtection="1">
      <alignment horizontal="left" vertical="top" wrapText="1" readingOrder="1"/>
      <protection locked="0"/>
    </xf>
    <xf numFmtId="0" fontId="29" fillId="0" borderId="58" xfId="4" applyFont="1" applyBorder="1" applyAlignment="1" applyProtection="1">
      <alignment vertical="top" wrapText="1"/>
      <protection locked="0"/>
    </xf>
    <xf numFmtId="0" fontId="25" fillId="0" borderId="57" xfId="4" applyFont="1" applyBorder="1" applyAlignment="1" applyProtection="1">
      <alignment horizontal="left" vertical="top" wrapText="1" readingOrder="1"/>
      <protection locked="0"/>
    </xf>
  </cellXfs>
  <cellStyles count="5">
    <cellStyle name="Comma" xfId="1" builtinId="3"/>
    <cellStyle name="Normal" xfId="0" builtinId="0"/>
    <cellStyle name="Normal 2" xfId="3"/>
    <cellStyle name="Normal 3" xfId="4"/>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37</xdr:row>
      <xdr:rowOff>1</xdr:rowOff>
    </xdr:from>
    <xdr:to>
      <xdr:col>8</xdr:col>
      <xdr:colOff>455343</xdr:colOff>
      <xdr:row>66</xdr:row>
      <xdr:rowOff>171451</xdr:rowOff>
    </xdr:to>
    <xdr:pic>
      <xdr:nvPicPr>
        <xdr:cNvPr id="4" name="Picture 3" descr="vendimi srb6.jpg"/>
        <xdr:cNvPicPr>
          <a:picLocks noChangeAspect="1"/>
        </xdr:cNvPicPr>
      </xdr:nvPicPr>
      <xdr:blipFill>
        <a:blip xmlns:r="http://schemas.openxmlformats.org/officeDocument/2006/relationships" r:embed="rId1" cstate="print"/>
        <a:stretch>
          <a:fillRect/>
        </a:stretch>
      </xdr:blipFill>
      <xdr:spPr>
        <a:xfrm>
          <a:off x="609600" y="7048501"/>
          <a:ext cx="4722543" cy="5695950"/>
        </a:xfrm>
        <a:prstGeom prst="rect">
          <a:avLst/>
        </a:prstGeom>
      </xdr:spPr>
    </xdr:pic>
    <xdr:clientData/>
  </xdr:twoCellAnchor>
  <xdr:twoCellAnchor editAs="oneCell">
    <xdr:from>
      <xdr:col>1</xdr:col>
      <xdr:colOff>1</xdr:colOff>
      <xdr:row>68</xdr:row>
      <xdr:rowOff>1</xdr:rowOff>
    </xdr:from>
    <xdr:to>
      <xdr:col>8</xdr:col>
      <xdr:colOff>395971</xdr:colOff>
      <xdr:row>102</xdr:row>
      <xdr:rowOff>57151</xdr:rowOff>
    </xdr:to>
    <xdr:pic>
      <xdr:nvPicPr>
        <xdr:cNvPr id="5" name="Picture 4" descr="rekomandim sh6.jpg"/>
        <xdr:cNvPicPr>
          <a:picLocks noChangeAspect="1"/>
        </xdr:cNvPicPr>
      </xdr:nvPicPr>
      <xdr:blipFill>
        <a:blip xmlns:r="http://schemas.openxmlformats.org/officeDocument/2006/relationships" r:embed="rId2" cstate="print"/>
        <a:stretch>
          <a:fillRect/>
        </a:stretch>
      </xdr:blipFill>
      <xdr:spPr>
        <a:xfrm>
          <a:off x="609601" y="12954001"/>
          <a:ext cx="4663170" cy="6534150"/>
        </a:xfrm>
        <a:prstGeom prst="rect">
          <a:avLst/>
        </a:prstGeom>
      </xdr:spPr>
    </xdr:pic>
    <xdr:clientData/>
  </xdr:twoCellAnchor>
  <xdr:twoCellAnchor editAs="oneCell">
    <xdr:from>
      <xdr:col>1</xdr:col>
      <xdr:colOff>56356</xdr:colOff>
      <xdr:row>104</xdr:row>
      <xdr:rowOff>104775</xdr:rowOff>
    </xdr:from>
    <xdr:to>
      <xdr:col>9</xdr:col>
      <xdr:colOff>105823</xdr:colOff>
      <xdr:row>140</xdr:row>
      <xdr:rowOff>38099</xdr:rowOff>
    </xdr:to>
    <xdr:pic>
      <xdr:nvPicPr>
        <xdr:cNvPr id="6" name="Picture 5" descr="rekomandim srb6.jpg"/>
        <xdr:cNvPicPr>
          <a:picLocks noChangeAspect="1"/>
        </xdr:cNvPicPr>
      </xdr:nvPicPr>
      <xdr:blipFill>
        <a:blip xmlns:r="http://schemas.openxmlformats.org/officeDocument/2006/relationships" r:embed="rId3" cstate="print"/>
        <a:stretch>
          <a:fillRect/>
        </a:stretch>
      </xdr:blipFill>
      <xdr:spPr>
        <a:xfrm>
          <a:off x="665956" y="19916775"/>
          <a:ext cx="4926267" cy="6791324"/>
        </a:xfrm>
        <a:prstGeom prst="rect">
          <a:avLst/>
        </a:prstGeom>
      </xdr:spPr>
    </xdr:pic>
    <xdr:clientData/>
  </xdr:twoCellAnchor>
  <xdr:twoCellAnchor editAs="oneCell">
    <xdr:from>
      <xdr:col>1</xdr:col>
      <xdr:colOff>1</xdr:colOff>
      <xdr:row>1</xdr:row>
      <xdr:rowOff>1</xdr:rowOff>
    </xdr:from>
    <xdr:to>
      <xdr:col>9</xdr:col>
      <xdr:colOff>27957</xdr:colOff>
      <xdr:row>31</xdr:row>
      <xdr:rowOff>95250</xdr:rowOff>
    </xdr:to>
    <xdr:pic>
      <xdr:nvPicPr>
        <xdr:cNvPr id="7" name="Picture 6" descr="vendimi shq6.jpg"/>
        <xdr:cNvPicPr>
          <a:picLocks noChangeAspect="1"/>
        </xdr:cNvPicPr>
      </xdr:nvPicPr>
      <xdr:blipFill>
        <a:blip xmlns:r="http://schemas.openxmlformats.org/officeDocument/2006/relationships" r:embed="rId4" cstate="print"/>
        <a:stretch>
          <a:fillRect/>
        </a:stretch>
      </xdr:blipFill>
      <xdr:spPr>
        <a:xfrm>
          <a:off x="609601" y="190501"/>
          <a:ext cx="4904756" cy="5810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67252</xdr:colOff>
      <xdr:row>11</xdr:row>
      <xdr:rowOff>323848</xdr:rowOff>
    </xdr:from>
    <xdr:to>
      <xdr:col>17</xdr:col>
      <xdr:colOff>57727</xdr:colOff>
      <xdr:row>19</xdr:row>
      <xdr:rowOff>247649</xdr:rowOff>
    </xdr:to>
    <xdr:sp macro="" textlink="">
      <xdr:nvSpPr>
        <xdr:cNvPr id="2" name="TextBox 1"/>
        <xdr:cNvSpPr txBox="1"/>
      </xdr:nvSpPr>
      <xdr:spPr>
        <a:xfrm>
          <a:off x="67252" y="7029448"/>
          <a:ext cx="22012275" cy="3162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a:r>
            <a:rPr lang="en-US" sz="3600" b="0" i="0" u="none" strike="noStrike">
              <a:solidFill>
                <a:schemeClr val="dk1"/>
              </a:solidFill>
              <a:latin typeface="Times New Roman" pitchFamily="18" charset="0"/>
              <a:ea typeface="+mn-ea"/>
              <a:cs typeface="Times New Roman" pitchFamily="18" charset="0"/>
            </a:rPr>
            <a:t>Buxheti i Kuvendit të Republikës së Kosovës, i ndarë sipas Ligjit për Buxhetin e Republikës së Kosovës për vitin 2016, Ligji nr.05/L-071</a:t>
          </a:r>
          <a:r>
            <a:rPr lang="en-US" sz="3600" b="0" i="0" u="none" strike="noStrike" baseline="0">
              <a:solidFill>
                <a:schemeClr val="dk1"/>
              </a:solidFill>
              <a:latin typeface="Times New Roman" pitchFamily="18" charset="0"/>
              <a:ea typeface="+mn-ea"/>
              <a:cs typeface="Times New Roman" pitchFamily="18" charset="0"/>
            </a:rPr>
            <a:t> </a:t>
          </a:r>
          <a:r>
            <a:rPr lang="en-US" sz="3600" b="0" i="0" u="none" strike="noStrike">
              <a:solidFill>
                <a:schemeClr val="dk1"/>
              </a:solidFill>
              <a:latin typeface="Times New Roman" pitchFamily="18" charset="0"/>
              <a:ea typeface="+mn-ea"/>
              <a:cs typeface="Times New Roman" pitchFamily="18" charset="0"/>
            </a:rPr>
            <a:t>është 9.389.515 €, dhe atë sipas kategorive ekonomike në vijim: Paga dhe mëditje 6.288.756€ </a:t>
          </a:r>
        </a:p>
        <a:p>
          <a:pPr algn="l"/>
          <a:r>
            <a:rPr lang="en-US" sz="3600" b="0" i="0" u="none" strike="noStrike">
              <a:solidFill>
                <a:schemeClr val="dk1"/>
              </a:solidFill>
              <a:latin typeface="Times New Roman" pitchFamily="18" charset="0"/>
              <a:ea typeface="+mn-ea"/>
              <a:cs typeface="Times New Roman" pitchFamily="18" charset="0"/>
            </a:rPr>
            <a:t>m</a:t>
          </a:r>
          <a:r>
            <a:rPr lang="en-US" sz="3600" b="0" i="0" u="none" strike="noStrike" baseline="0">
              <a:solidFill>
                <a:schemeClr val="dk1"/>
              </a:solidFill>
              <a:latin typeface="Times New Roman" pitchFamily="18" charset="0"/>
              <a:ea typeface="+mn-ea"/>
              <a:cs typeface="Times New Roman" pitchFamily="18" charset="0"/>
            </a:rPr>
            <a:t>a</a:t>
          </a:r>
          <a:r>
            <a:rPr lang="en-US" sz="3600" b="0" i="0" u="none" strike="noStrike">
              <a:solidFill>
                <a:schemeClr val="dk1"/>
              </a:solidFill>
              <a:latin typeface="Times New Roman" pitchFamily="18" charset="0"/>
              <a:ea typeface="+mn-ea"/>
              <a:cs typeface="Times New Roman" pitchFamily="18" charset="0"/>
            </a:rPr>
            <a:t>llra dhe shërbime 1.703.759€, shpenzime komunale 241,000 €, subvencione dhe transfere 60,000 € dhe shpenzime kapitale 1.096.000 €. Në buxhetin e Kuvendit të Republikës së Kosovës pjesën më të madhe të buxhetit e kanë pagat dhe mëditjet me 66.97 % mallrat dhe shërbimet me 18.14%, shpenzimet kapitale me 11.67%, shpenzimet komunale me 2.56% dhe subvencionet dhe transferet me 0.63% </a:t>
          </a:r>
        </a:p>
        <a:p>
          <a:pPr algn="l"/>
          <a:r>
            <a:rPr lang="en-US" sz="3600" b="0" i="0">
              <a:solidFill>
                <a:schemeClr val="dk1"/>
              </a:solidFill>
              <a:latin typeface="Times New Roman" pitchFamily="18" charset="0"/>
              <a:ea typeface="+mn-ea"/>
              <a:cs typeface="Times New Roman" pitchFamily="18" charset="0"/>
            </a:rPr>
            <a:t>Buxheti i ndarë për gjashtëmujorin e </a:t>
          </a:r>
          <a:r>
            <a:rPr lang="en-US" sz="3600" b="0" i="0" baseline="0">
              <a:solidFill>
                <a:schemeClr val="dk1"/>
              </a:solidFill>
              <a:latin typeface="Times New Roman" pitchFamily="18" charset="0"/>
              <a:ea typeface="+mn-ea"/>
              <a:cs typeface="Times New Roman" pitchFamily="18" charset="0"/>
            </a:rPr>
            <a:t>vitit 2016  duket keshtu : Paga dhe  Meditje 2.767.788,57 €, Mallra dhe Sherbime 1.007.500 €, Shpenzime komunale 117.000 €, Subvencione 60.000 € dhe  Investime kapitale 1.096.000 €,</a:t>
          </a:r>
        </a:p>
        <a:p>
          <a:pPr algn="l"/>
          <a:r>
            <a:rPr lang="en-US" sz="3600" b="0" i="0" baseline="0">
              <a:solidFill>
                <a:schemeClr val="dk1"/>
              </a:solidFill>
              <a:latin typeface="Times New Roman" pitchFamily="18" charset="0"/>
              <a:ea typeface="+mn-ea"/>
              <a:cs typeface="Times New Roman" pitchFamily="18" charset="0"/>
            </a:rPr>
            <a:t>N</a:t>
          </a:r>
          <a:r>
            <a:rPr lang="en-US" sz="3600" b="0" i="0">
              <a:solidFill>
                <a:schemeClr val="dk1"/>
              </a:solidFill>
              <a:latin typeface="Times New Roman" pitchFamily="18" charset="0"/>
              <a:ea typeface="+mn-ea"/>
              <a:cs typeface="Times New Roman" pitchFamily="18" charset="0"/>
            </a:rPr>
            <a:t>isur nga vleresimi i përgjithshëm, del se niveli i realizimit të buxhetit të Kuvendit të Republikës së Kosovës për  </a:t>
          </a:r>
          <a:r>
            <a:rPr lang="en-US" sz="3600" b="0" i="0" baseline="0">
              <a:solidFill>
                <a:schemeClr val="dk1"/>
              </a:solidFill>
              <a:latin typeface="Times New Roman" pitchFamily="18" charset="0"/>
              <a:ea typeface="+mn-ea"/>
              <a:cs typeface="Times New Roman" pitchFamily="18" charset="0"/>
            </a:rPr>
            <a:t> gjashtëmujor është 77,64 % e buxhetit gjashtëmujor, </a:t>
          </a:r>
          <a:r>
            <a:rPr lang="en-US" sz="3600" b="0" i="0" baseline="0">
              <a:solidFill>
                <a:sysClr val="windowText" lastClr="000000"/>
              </a:solidFill>
              <a:latin typeface="Times New Roman" pitchFamily="18" charset="0"/>
              <a:ea typeface="+mn-ea"/>
              <a:cs typeface="Times New Roman" pitchFamily="18" charset="0"/>
            </a:rPr>
            <a:t>kjo nisur nga fakti se nje pjese e madhe e </a:t>
          </a:r>
          <a:r>
            <a:rPr lang="sq-AL" sz="3600" b="0" i="0" baseline="0">
              <a:solidFill>
                <a:sysClr val="windowText" lastClr="000000"/>
              </a:solidFill>
              <a:latin typeface="Times New Roman" pitchFamily="18" charset="0"/>
              <a:ea typeface="+mn-ea"/>
              <a:cs typeface="Times New Roman" pitchFamily="18" charset="0"/>
            </a:rPr>
            <a:t> buxhetit  është zotuar dhe është në procedura të prokurimit</a:t>
          </a:r>
          <a:r>
            <a:rPr lang="en-US" sz="3600" b="0" i="0" baseline="0">
              <a:solidFill>
                <a:sysClr val="windowText" lastClr="000000"/>
              </a:solidFill>
              <a:latin typeface="Times New Roman" pitchFamily="18" charset="0"/>
              <a:ea typeface="+mn-ea"/>
              <a:cs typeface="Times New Roman" pitchFamily="18" charset="0"/>
            </a:rPr>
            <a:t>.</a:t>
          </a:r>
          <a:endParaRPr lang="en-US" sz="3600" b="0" i="0" u="none" strike="noStrike" baseline="0">
            <a:solidFill>
              <a:sysClr val="windowText" lastClr="000000"/>
            </a:solidFill>
            <a:latin typeface="Times New Roman" pitchFamily="18" charset="0"/>
            <a:ea typeface="+mn-ea"/>
            <a:cs typeface="Times New Roman" pitchFamily="18" charset="0"/>
          </a:endParaRPr>
        </a:p>
        <a:p>
          <a:pPr algn="l"/>
          <a:r>
            <a:rPr lang="en-US" sz="3600" b="0" i="0" u="none" strike="noStrike">
              <a:solidFill>
                <a:schemeClr val="dk1"/>
              </a:solidFill>
              <a:latin typeface="Times New Roman" pitchFamily="18" charset="0"/>
              <a:ea typeface="+mn-ea"/>
              <a:cs typeface="Times New Roman" pitchFamily="18" charset="0"/>
            </a:rPr>
            <a:t> Alokimi i fondeve është bërë në bazë të planit të rrjedhës së parasë të përgatitur nga Drejtoria për Buxhet dhe Pagesa në bashkëpunim me Menaxhmentin e Kuvendit. Në këtë raport  do të paraqiten në mënyrë të hollësishme shpenzimet e realizuara nga buxheti i Kuvendit për gjashtemujorin</a:t>
          </a:r>
          <a:r>
            <a:rPr lang="en-US" sz="3600" b="0" i="0" u="none" strike="noStrike" baseline="0">
              <a:solidFill>
                <a:schemeClr val="dk1"/>
              </a:solidFill>
              <a:latin typeface="Times New Roman" pitchFamily="18" charset="0"/>
              <a:ea typeface="+mn-ea"/>
              <a:cs typeface="Times New Roman" pitchFamily="18" charset="0"/>
            </a:rPr>
            <a:t> </a:t>
          </a:r>
          <a:r>
            <a:rPr lang="en-US" sz="3600" b="0" i="0" u="none" strike="noStrike">
              <a:solidFill>
                <a:schemeClr val="dk1"/>
              </a:solidFill>
              <a:latin typeface="Times New Roman" pitchFamily="18" charset="0"/>
              <a:ea typeface="+mn-ea"/>
              <a:cs typeface="Times New Roman" pitchFamily="18" charset="0"/>
            </a:rPr>
            <a:t>2016</a:t>
          </a:r>
          <a:r>
            <a:rPr lang="en-US" sz="3600" b="0" i="0" u="none" strike="noStrike" baseline="0">
              <a:solidFill>
                <a:schemeClr val="dk1"/>
              </a:solidFill>
              <a:latin typeface="Times New Roman" pitchFamily="18" charset="0"/>
              <a:ea typeface="+mn-ea"/>
              <a:cs typeface="Times New Roman" pitchFamily="18" charset="0"/>
            </a:rPr>
            <a:t> </a:t>
          </a:r>
          <a:r>
            <a:rPr lang="en-US" sz="3600" b="0" i="0" u="none" strike="noStrike">
              <a:solidFill>
                <a:schemeClr val="dk1"/>
              </a:solidFill>
              <a:latin typeface="Times New Roman" pitchFamily="18" charset="0"/>
              <a:ea typeface="+mn-ea"/>
              <a:cs typeface="Times New Roman" pitchFamily="18" charset="0"/>
            </a:rPr>
            <a:t>si dhe krahasimi i tyre me periudhën e njëjtë të vitit 2015</a:t>
          </a:r>
          <a:endParaRPr lang="en-US" sz="3600">
            <a:latin typeface="Times New Roman" pitchFamily="18" charset="0"/>
            <a:cs typeface="Times New Roman" pitchFamily="18" charset="0"/>
          </a:endParaRPr>
        </a:p>
      </xdr:txBody>
    </xdr:sp>
    <xdr:clientData/>
  </xdr:twoCellAnchor>
  <xdr:oneCellAnchor>
    <xdr:from>
      <xdr:col>15</xdr:col>
      <xdr:colOff>647700</xdr:colOff>
      <xdr:row>33</xdr:row>
      <xdr:rowOff>104773</xdr:rowOff>
    </xdr:from>
    <xdr:ext cx="3990975" cy="264560"/>
    <xdr:sp macro="" textlink="">
      <xdr:nvSpPr>
        <xdr:cNvPr id="3" name="TextBox 2"/>
        <xdr:cNvSpPr txBox="1"/>
      </xdr:nvSpPr>
      <xdr:spPr>
        <a:xfrm>
          <a:off x="20878800" y="19831048"/>
          <a:ext cx="399097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sz="1100"/>
        </a:p>
      </xdr:txBody>
    </xdr:sp>
    <xdr:clientData/>
  </xdr:oneCellAnchor>
  <xdr:oneCellAnchor>
    <xdr:from>
      <xdr:col>16</xdr:col>
      <xdr:colOff>247650</xdr:colOff>
      <xdr:row>33</xdr:row>
      <xdr:rowOff>0</xdr:rowOff>
    </xdr:from>
    <xdr:ext cx="2457450" cy="264560"/>
    <xdr:sp macro="" textlink="">
      <xdr:nvSpPr>
        <xdr:cNvPr id="4" name="TextBox 3"/>
        <xdr:cNvSpPr txBox="1"/>
      </xdr:nvSpPr>
      <xdr:spPr>
        <a:xfrm>
          <a:off x="21336000" y="18649949"/>
          <a:ext cx="245745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sz="1100"/>
        </a:p>
      </xdr:txBody>
    </xdr:sp>
    <xdr:clientData/>
  </xdr:oneCellAnchor>
  <xdr:twoCellAnchor>
    <xdr:from>
      <xdr:col>0</xdr:col>
      <xdr:colOff>200025</xdr:colOff>
      <xdr:row>36</xdr:row>
      <xdr:rowOff>76200</xdr:rowOff>
    </xdr:from>
    <xdr:to>
      <xdr:col>16</xdr:col>
      <xdr:colOff>809625</xdr:colOff>
      <xdr:row>45</xdr:row>
      <xdr:rowOff>286</xdr:rowOff>
    </xdr:to>
    <xdr:sp macro="" textlink="">
      <xdr:nvSpPr>
        <xdr:cNvPr id="5" name="TextBox 4"/>
        <xdr:cNvSpPr txBox="1"/>
      </xdr:nvSpPr>
      <xdr:spPr>
        <a:xfrm>
          <a:off x="200025" y="16268700"/>
          <a:ext cx="21774150" cy="3238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3600" b="0" i="0" u="none" strike="noStrike">
              <a:solidFill>
                <a:schemeClr val="dk1"/>
              </a:solidFill>
              <a:latin typeface="Times New Roman" pitchFamily="18" charset="0"/>
              <a:ea typeface="+mn-ea"/>
              <a:cs typeface="Times New Roman" pitchFamily="18" charset="0"/>
            </a:rPr>
            <a:t>Kategoria e Pagave dhe mëditjeve merr pjese ne buxhetin  gjashtëmujor</a:t>
          </a:r>
          <a:r>
            <a:rPr lang="en-US" sz="3600" b="0" i="0" u="none" strike="noStrike" baseline="0">
              <a:solidFill>
                <a:schemeClr val="dk1"/>
              </a:solidFill>
              <a:latin typeface="Times New Roman" pitchFamily="18" charset="0"/>
              <a:ea typeface="+mn-ea"/>
              <a:cs typeface="Times New Roman" pitchFamily="18" charset="0"/>
            </a:rPr>
            <a:t>  me 2.767.788,57 €</a:t>
          </a:r>
          <a:r>
            <a:rPr lang="en-US" sz="3600" b="0" i="0" u="none" strike="noStrike">
              <a:solidFill>
                <a:schemeClr val="dk1"/>
              </a:solidFill>
              <a:latin typeface="Times New Roman" pitchFamily="18" charset="0"/>
              <a:ea typeface="+mn-ea"/>
              <a:cs typeface="Times New Roman" pitchFamily="18" charset="0"/>
            </a:rPr>
            <a:t> ose me 54.82 % në buxhetin e </a:t>
          </a:r>
          <a:r>
            <a:rPr lang="sq-AL" sz="3600" b="0" i="0" u="none" strike="noStrike">
              <a:solidFill>
                <a:schemeClr val="dk1"/>
              </a:solidFill>
              <a:latin typeface="Times New Roman" pitchFamily="18" charset="0"/>
              <a:ea typeface="+mn-ea"/>
              <a:cs typeface="Times New Roman" pitchFamily="18" charset="0"/>
            </a:rPr>
            <a:t> alokuar të </a:t>
          </a:r>
          <a:r>
            <a:rPr lang="en-US" sz="3600" b="0" i="0" u="none" strike="noStrike">
              <a:solidFill>
                <a:schemeClr val="dk1"/>
              </a:solidFill>
              <a:latin typeface="Times New Roman" pitchFamily="18" charset="0"/>
              <a:ea typeface="+mn-ea"/>
              <a:cs typeface="Times New Roman" pitchFamily="18" charset="0"/>
            </a:rPr>
            <a:t>Kuvendit  per gjashtëmujor , dhe si të tilla janë të ndara në tri Programe Anëtarët e Kuvendit 1.574.321,52€, Administrata e Kuvendit 940.040,50 € dhe Stafi mbështetës Politik 253.426,55 €, shuma e shpenzuar ne ketë kategori per gjashtemujor është 2.767.788,57 ose shprehur në përqindje 100% e buxhetit  te ndarë ne këtë gashtëmujor ne këtë katgori ose 44,01% krahasuar</a:t>
          </a:r>
          <a:r>
            <a:rPr lang="en-US" sz="3600" b="0" i="0" u="none" strike="noStrike" baseline="0">
              <a:solidFill>
                <a:schemeClr val="dk1"/>
              </a:solidFill>
              <a:latin typeface="Times New Roman" pitchFamily="18" charset="0"/>
              <a:ea typeface="+mn-ea"/>
              <a:cs typeface="Times New Roman" pitchFamily="18" charset="0"/>
            </a:rPr>
            <a:t> me buxhetin vjetor te Kuvendit.</a:t>
          </a:r>
          <a:r>
            <a:rPr lang="sq-AL" sz="3600" b="0" i="0" u="none" strike="noStrike" baseline="0">
              <a:solidFill>
                <a:schemeClr val="dk1"/>
              </a:solidFill>
              <a:latin typeface="Times New Roman" pitchFamily="18" charset="0"/>
              <a:ea typeface="+mn-ea"/>
              <a:cs typeface="Times New Roman" pitchFamily="18" charset="0"/>
            </a:rPr>
            <a:t> </a:t>
          </a:r>
          <a:endParaRPr lang="en-US" sz="2800">
            <a:latin typeface="Times New Roman" pitchFamily="18" charset="0"/>
            <a:cs typeface="Times New Roman" pitchFamily="18" charset="0"/>
          </a:endParaRPr>
        </a:p>
      </xdr:txBody>
    </xdr:sp>
    <xdr:clientData/>
  </xdr:twoCellAnchor>
  <xdr:oneCellAnchor>
    <xdr:from>
      <xdr:col>16</xdr:col>
      <xdr:colOff>152400</xdr:colOff>
      <xdr:row>49</xdr:row>
      <xdr:rowOff>180975</xdr:rowOff>
    </xdr:from>
    <xdr:ext cx="184731" cy="264560"/>
    <xdr:sp macro="" textlink="">
      <xdr:nvSpPr>
        <xdr:cNvPr id="6" name="TextBox 5"/>
        <xdr:cNvSpPr txBox="1"/>
      </xdr:nvSpPr>
      <xdr:spPr>
        <a:xfrm>
          <a:off x="21240750" y="2594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16</xdr:col>
      <xdr:colOff>266700</xdr:colOff>
      <xdr:row>47</xdr:row>
      <xdr:rowOff>152400</xdr:rowOff>
    </xdr:from>
    <xdr:ext cx="184731" cy="264560"/>
    <xdr:sp macro="" textlink="">
      <xdr:nvSpPr>
        <xdr:cNvPr id="7" name="TextBox 6"/>
        <xdr:cNvSpPr txBox="1"/>
      </xdr:nvSpPr>
      <xdr:spPr>
        <a:xfrm>
          <a:off x="21355050" y="2525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twoCellAnchor>
    <xdr:from>
      <xdr:col>0</xdr:col>
      <xdr:colOff>152399</xdr:colOff>
      <xdr:row>62</xdr:row>
      <xdr:rowOff>161925</xdr:rowOff>
    </xdr:from>
    <xdr:to>
      <xdr:col>17</xdr:col>
      <xdr:colOff>0</xdr:colOff>
      <xdr:row>70</xdr:row>
      <xdr:rowOff>173182</xdr:rowOff>
    </xdr:to>
    <xdr:sp macro="" textlink="">
      <xdr:nvSpPr>
        <xdr:cNvPr id="8" name="TextBox 7"/>
        <xdr:cNvSpPr txBox="1"/>
      </xdr:nvSpPr>
      <xdr:spPr>
        <a:xfrm>
          <a:off x="152399" y="29508450"/>
          <a:ext cx="21793201" cy="23163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3600" b="0" i="0" u="none" strike="noStrike">
              <a:solidFill>
                <a:schemeClr val="dk1"/>
              </a:solidFill>
              <a:latin typeface="Times New Roman" pitchFamily="18" charset="0"/>
              <a:ea typeface="+mn-ea"/>
              <a:cs typeface="Times New Roman" pitchFamily="18" charset="0"/>
            </a:rPr>
            <a:t>Kategoria e shpenzimeve komunale merr pjesë në buxhetin gjashtemujor me 117.000 € ose me 2.31 % në buxhetin e Kuvendit </a:t>
          </a:r>
          <a:r>
            <a:rPr lang="en-US" sz="3600" b="0" i="0" u="none" strike="noStrike" baseline="0">
              <a:solidFill>
                <a:schemeClr val="dk1"/>
              </a:solidFill>
              <a:latin typeface="Times New Roman" pitchFamily="18" charset="0"/>
              <a:ea typeface="+mn-ea"/>
              <a:cs typeface="Times New Roman" pitchFamily="18" charset="0"/>
            </a:rPr>
            <a:t> të </a:t>
          </a:r>
          <a:r>
            <a:rPr lang="en-US" sz="3600" b="0" i="0" u="none" strike="noStrike">
              <a:solidFill>
                <a:schemeClr val="dk1"/>
              </a:solidFill>
              <a:latin typeface="Times New Roman" pitchFamily="18" charset="0"/>
              <a:ea typeface="+mn-ea"/>
              <a:cs typeface="Times New Roman" pitchFamily="18" charset="0"/>
            </a:rPr>
            <a:t>ndar per gjashtëmujor ,këto fonde janë të ndara në programin Administrata e Kuvendit. Shkalla e 81,43% e buxhetit ne kete kategori ose  39,53 % e buxhetit  vjetor ne Komunali.</a:t>
          </a:r>
          <a:endParaRPr lang="en-US" sz="3600">
            <a:latin typeface="Times New Roman" pitchFamily="18" charset="0"/>
            <a:cs typeface="Times New Roman" pitchFamily="18" charset="0"/>
          </a:endParaRPr>
        </a:p>
      </xdr:txBody>
    </xdr:sp>
    <xdr:clientData/>
  </xdr:twoCellAnchor>
  <xdr:twoCellAnchor>
    <xdr:from>
      <xdr:col>0</xdr:col>
      <xdr:colOff>95250</xdr:colOff>
      <xdr:row>72</xdr:row>
      <xdr:rowOff>180975</xdr:rowOff>
    </xdr:from>
    <xdr:to>
      <xdr:col>16</xdr:col>
      <xdr:colOff>825500</xdr:colOff>
      <xdr:row>83</xdr:row>
      <xdr:rowOff>144318</xdr:rowOff>
    </xdr:to>
    <xdr:sp macro="" textlink="">
      <xdr:nvSpPr>
        <xdr:cNvPr id="9" name="TextBox 8"/>
        <xdr:cNvSpPr txBox="1"/>
      </xdr:nvSpPr>
      <xdr:spPr>
        <a:xfrm>
          <a:off x="95250" y="32823150"/>
          <a:ext cx="21818600" cy="25255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3600" b="0" i="0" u="none" strike="noStrike">
              <a:solidFill>
                <a:schemeClr val="dk1"/>
              </a:solidFill>
              <a:latin typeface="Times New Roman" pitchFamily="18" charset="0"/>
              <a:ea typeface="+mn-ea"/>
              <a:cs typeface="Times New Roman" pitchFamily="18" charset="0"/>
            </a:rPr>
            <a:t>Kategoria e Investimeve Kapitale merr pjesë në buxhetin gjashtemujor me 1.096.000 € ose me 21.71 % në buxhetin e Kuvendit per</a:t>
          </a:r>
          <a:r>
            <a:rPr lang="en-US" sz="3600" b="0" i="0" u="none" strike="noStrike" baseline="0">
              <a:solidFill>
                <a:schemeClr val="dk1"/>
              </a:solidFill>
              <a:latin typeface="Times New Roman" pitchFamily="18" charset="0"/>
              <a:ea typeface="+mn-ea"/>
              <a:cs typeface="Times New Roman" pitchFamily="18" charset="0"/>
            </a:rPr>
            <a:t> gjashtemujor</a:t>
          </a:r>
          <a:r>
            <a:rPr lang="en-US" sz="3600" b="0" i="0" u="none" strike="noStrike">
              <a:solidFill>
                <a:schemeClr val="dk1"/>
              </a:solidFill>
              <a:latin typeface="Times New Roman" pitchFamily="18" charset="0"/>
              <a:ea typeface="+mn-ea"/>
              <a:cs typeface="Times New Roman" pitchFamily="18" charset="0"/>
            </a:rPr>
            <a:t>, këto fonde janë të ndara në programin Administrata e Kuvendit.  Shpenzime ne kete kategori ne këtë gjashtëmujor  janë</a:t>
          </a:r>
          <a:r>
            <a:rPr lang="en-US" sz="3600" b="0" i="0" u="none" strike="noStrike" baseline="0">
              <a:solidFill>
                <a:schemeClr val="dk1"/>
              </a:solidFill>
              <a:latin typeface="Times New Roman" pitchFamily="18" charset="0"/>
              <a:ea typeface="+mn-ea"/>
              <a:cs typeface="Times New Roman" pitchFamily="18" charset="0"/>
            </a:rPr>
            <a:t> 284.507,99 €, shprehur ne perqindje 25,96 % e buxhetit per gjashtemujor dhe vjetor ne këtë kategori.</a:t>
          </a:r>
          <a:endParaRPr lang="en-US" sz="3600">
            <a:latin typeface="Times New Roman" pitchFamily="18" charset="0"/>
            <a:cs typeface="Times New Roman" pitchFamily="18" charset="0"/>
          </a:endParaRPr>
        </a:p>
      </xdr:txBody>
    </xdr:sp>
    <xdr:clientData/>
  </xdr:twoCellAnchor>
  <xdr:twoCellAnchor>
    <xdr:from>
      <xdr:col>0</xdr:col>
      <xdr:colOff>152400</xdr:colOff>
      <xdr:row>84</xdr:row>
      <xdr:rowOff>95249</xdr:rowOff>
    </xdr:from>
    <xdr:to>
      <xdr:col>16</xdr:col>
      <xdr:colOff>825500</xdr:colOff>
      <xdr:row>94</xdr:row>
      <xdr:rowOff>375227</xdr:rowOff>
    </xdr:to>
    <xdr:sp macro="" textlink="">
      <xdr:nvSpPr>
        <xdr:cNvPr id="10" name="TextBox 9"/>
        <xdr:cNvSpPr txBox="1"/>
      </xdr:nvSpPr>
      <xdr:spPr>
        <a:xfrm>
          <a:off x="152400" y="37014149"/>
          <a:ext cx="21761450" cy="2927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3600" b="0" i="0" u="none" strike="noStrike">
              <a:solidFill>
                <a:schemeClr val="dk1"/>
              </a:solidFill>
              <a:latin typeface="Times New Roman" pitchFamily="18" charset="0"/>
              <a:ea typeface="+mn-ea"/>
              <a:cs typeface="Times New Roman" pitchFamily="18" charset="0"/>
            </a:rPr>
            <a:t>Kategoria e Subvencioneve dhe transfereve merr pjesë në buxhetin gjashtemujor</a:t>
          </a:r>
          <a:r>
            <a:rPr lang="en-US" sz="3600" b="0" i="0" u="none" strike="noStrike" baseline="0">
              <a:solidFill>
                <a:schemeClr val="dk1"/>
              </a:solidFill>
              <a:latin typeface="Times New Roman" pitchFamily="18" charset="0"/>
              <a:ea typeface="+mn-ea"/>
              <a:cs typeface="Times New Roman" pitchFamily="18" charset="0"/>
            </a:rPr>
            <a:t> </a:t>
          </a:r>
          <a:r>
            <a:rPr lang="en-US" sz="3600" b="0" i="0" u="none" strike="noStrike">
              <a:solidFill>
                <a:schemeClr val="dk1"/>
              </a:solidFill>
              <a:latin typeface="Times New Roman" pitchFamily="18" charset="0"/>
              <a:ea typeface="+mn-ea"/>
              <a:cs typeface="Times New Roman" pitchFamily="18" charset="0"/>
            </a:rPr>
            <a:t>me 60.000 € ose me 1,18 , % në buxhetin e Kuvendit per</a:t>
          </a:r>
          <a:r>
            <a:rPr lang="en-US" sz="3600" b="0" i="0" u="none" strike="noStrike" baseline="0">
              <a:solidFill>
                <a:schemeClr val="dk1"/>
              </a:solidFill>
              <a:latin typeface="Times New Roman" pitchFamily="18" charset="0"/>
              <a:ea typeface="+mn-ea"/>
              <a:cs typeface="Times New Roman" pitchFamily="18" charset="0"/>
            </a:rPr>
            <a:t>gjashtëmujor,</a:t>
          </a:r>
          <a:r>
            <a:rPr lang="en-US" sz="3600" b="0" i="0" u="none" strike="noStrike">
              <a:solidFill>
                <a:schemeClr val="dk1"/>
              </a:solidFill>
              <a:latin typeface="Times New Roman" pitchFamily="18" charset="0"/>
              <a:ea typeface="+mn-ea"/>
              <a:cs typeface="Times New Roman" pitchFamily="18" charset="0"/>
            </a:rPr>
            <a:t> këto fonde janë të ndara në programin Anëtarët e Kuvendit. Shkalla e shpenzimit të buxhetit në këtë kategori ekonomike për  tremujor është 59.320€, ose shprehur në përqindje 98,87% e buxhetit ne kete kategori  për</a:t>
          </a:r>
          <a:r>
            <a:rPr lang="en-US" sz="3600" b="0" i="0" u="none" strike="noStrike" baseline="0">
              <a:solidFill>
                <a:schemeClr val="dk1"/>
              </a:solidFill>
              <a:latin typeface="Times New Roman" pitchFamily="18" charset="0"/>
              <a:ea typeface="+mn-ea"/>
              <a:cs typeface="Times New Roman" pitchFamily="18" charset="0"/>
            </a:rPr>
            <a:t> </a:t>
          </a:r>
          <a:r>
            <a:rPr lang="en-US" sz="3600" b="0" i="0" u="none" strike="noStrike">
              <a:solidFill>
                <a:schemeClr val="dk1"/>
              </a:solidFill>
              <a:latin typeface="Times New Roman" pitchFamily="18" charset="0"/>
              <a:ea typeface="+mn-ea"/>
              <a:cs typeface="Times New Roman" pitchFamily="18" charset="0"/>
            </a:rPr>
            <a:t>gjashtëmujor dhe vjetor.</a:t>
          </a:r>
          <a:endParaRPr lang="en-US" sz="3600">
            <a:latin typeface="Times New Roman" pitchFamily="18" charset="0"/>
            <a:cs typeface="Times New Roman" pitchFamily="18" charset="0"/>
          </a:endParaRPr>
        </a:p>
      </xdr:txBody>
    </xdr:sp>
    <xdr:clientData/>
  </xdr:twoCellAnchor>
  <xdr:twoCellAnchor>
    <xdr:from>
      <xdr:col>0</xdr:col>
      <xdr:colOff>247650</xdr:colOff>
      <xdr:row>97</xdr:row>
      <xdr:rowOff>304800</xdr:rowOff>
    </xdr:from>
    <xdr:to>
      <xdr:col>16</xdr:col>
      <xdr:colOff>841375</xdr:colOff>
      <xdr:row>106</xdr:row>
      <xdr:rowOff>981363</xdr:rowOff>
    </xdr:to>
    <xdr:sp macro="" textlink="">
      <xdr:nvSpPr>
        <xdr:cNvPr id="11" name="TextBox 10"/>
        <xdr:cNvSpPr txBox="1"/>
      </xdr:nvSpPr>
      <xdr:spPr>
        <a:xfrm>
          <a:off x="247650" y="42995850"/>
          <a:ext cx="21682075" cy="65630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3600" b="0" i="0" u="none" strike="noStrike">
              <a:solidFill>
                <a:sysClr val="windowText" lastClr="000000"/>
              </a:solidFill>
              <a:latin typeface="Times New Roman" pitchFamily="18" charset="0"/>
              <a:ea typeface="+mn-ea"/>
              <a:cs typeface="Times New Roman" pitchFamily="18" charset="0"/>
            </a:rPr>
            <a:t>Pavarësia ka shumë fusha dhe pavarësia financiare është vetëm një, por mjaft thelbësore pasi që Parlamenti duhet të ketë kontroll të plotë të mjeteve të tij financiare për të planifikuar dhe kryer aktivitetet e tij. Pavarësia administrative përfshirë vendimet e Parlamentit për çështjet e tij të brendshme nuk mund të ekzistojë pa pavarësinë financiare. Prandaj, kontrolli i duhur parlamentar mbi Qeverinë nuk mund të ekzistojë pa pavarësi financiare dhe buxhetore të vetë Parlamentit.  </a:t>
          </a:r>
          <a:r>
            <a:rPr lang="sq-AL" sz="3600" b="0" i="0" u="none" strike="noStrike">
              <a:solidFill>
                <a:sysClr val="windowText" lastClr="000000"/>
              </a:solidFill>
              <a:latin typeface="Times New Roman" pitchFamily="18" charset="0"/>
              <a:ea typeface="+mn-ea"/>
              <a:cs typeface="Times New Roman" pitchFamily="18" charset="0"/>
            </a:rPr>
            <a:t>N</a:t>
          </a:r>
          <a:r>
            <a:rPr lang="en-US" sz="3600" b="0" i="0" u="none" strike="noStrike">
              <a:solidFill>
                <a:sysClr val="windowText" lastClr="000000"/>
              </a:solidFill>
              <a:latin typeface="Times New Roman" pitchFamily="18" charset="0"/>
              <a:ea typeface="+mn-ea"/>
              <a:cs typeface="Times New Roman" pitchFamily="18" charset="0"/>
            </a:rPr>
            <a:t>ë vitin 2012 një Komunikatë e Komisionit për Studimin e Fizibilitetit për Marrëveshjen e Stabilizim-Asocimit në mes Bashkimit Evropian dhe Kosovës ndër të tjera arriti në përfundim se Kuvendi dhe komisionet e tij duhet të zhvillojnë mbikëqyrjen e tyre ndaj ekzekutivit dhe se pavarësia financiare dhe administrative e Kuvendit nga qeveria duhet të fuqizohet.   Rekomandimet e Projektit të Binjakëzimit sa i përket Komponentes 5 rëndësinë më të madhe i ka kushtuar hartimit të një Ligji për Kuvendin ku do të definohet qartazi pavarësia financiare e Kuvendit, si në planifikim e po ashtu edhe në ekzekutim të buxhetit.</a:t>
          </a:r>
          <a:r>
            <a:rPr lang="sq-AL" sz="3600" b="0" i="0" u="none" strike="noStrike">
              <a:solidFill>
                <a:sysClr val="windowText" lastClr="000000"/>
              </a:solidFill>
              <a:latin typeface="Times New Roman" pitchFamily="18" charset="0"/>
              <a:ea typeface="+mn-ea"/>
              <a:cs typeface="Times New Roman" pitchFamily="18" charset="0"/>
            </a:rPr>
            <a:t> Në këtë</a:t>
          </a:r>
          <a:r>
            <a:rPr lang="sq-AL" sz="3600" b="0" i="0" u="none" strike="noStrike" baseline="0">
              <a:solidFill>
                <a:sysClr val="windowText" lastClr="000000"/>
              </a:solidFill>
              <a:latin typeface="Times New Roman" pitchFamily="18" charset="0"/>
              <a:ea typeface="+mn-ea"/>
              <a:cs typeface="Times New Roman" pitchFamily="18" charset="0"/>
            </a:rPr>
            <a:t> vit kemi fituar një donacion nga Bashkimi Evropian për një  kontratë Binjakëzimi </a:t>
          </a:r>
          <a:r>
            <a:rPr lang="en-US" sz="3600" b="0" i="0" u="none" strike="noStrike" baseline="0">
              <a:solidFill>
                <a:sysClr val="windowText" lastClr="000000"/>
              </a:solidFill>
              <a:latin typeface="Times New Roman" pitchFamily="18" charset="0"/>
              <a:ea typeface="+mn-ea"/>
              <a:cs typeface="Times New Roman" pitchFamily="18" charset="0"/>
            </a:rPr>
            <a:t> te re.</a:t>
          </a:r>
          <a:r>
            <a:rPr lang="en-US" sz="3600" b="0" i="0" u="none" strike="noStrike">
              <a:solidFill>
                <a:srgbClr val="FF0000"/>
              </a:solidFill>
              <a:latin typeface="Times New Roman" pitchFamily="18" charset="0"/>
              <a:ea typeface="+mn-ea"/>
              <a:cs typeface="Times New Roman" pitchFamily="18" charset="0"/>
            </a:rPr>
            <a:t/>
          </a:r>
          <a:br>
            <a:rPr lang="en-US" sz="3600" b="0" i="0" u="none" strike="noStrike">
              <a:solidFill>
                <a:srgbClr val="FF0000"/>
              </a:solidFill>
              <a:latin typeface="Times New Roman" pitchFamily="18" charset="0"/>
              <a:ea typeface="+mn-ea"/>
              <a:cs typeface="Times New Roman" pitchFamily="18" charset="0"/>
            </a:rPr>
          </a:br>
          <a:endParaRPr lang="en-US" sz="3600">
            <a:solidFill>
              <a:srgbClr val="FF0000"/>
            </a:solidFill>
            <a:latin typeface="Times New Roman" pitchFamily="18" charset="0"/>
            <a:cs typeface="Times New Roman" pitchFamily="18" charset="0"/>
          </a:endParaRPr>
        </a:p>
      </xdr:txBody>
    </xdr:sp>
    <xdr:clientData/>
  </xdr:twoCellAnchor>
  <xdr:twoCellAnchor>
    <xdr:from>
      <xdr:col>0</xdr:col>
      <xdr:colOff>142874</xdr:colOff>
      <xdr:row>46</xdr:row>
      <xdr:rowOff>190498</xdr:rowOff>
    </xdr:from>
    <xdr:to>
      <xdr:col>16</xdr:col>
      <xdr:colOff>809625</xdr:colOff>
      <xdr:row>59</xdr:row>
      <xdr:rowOff>375227</xdr:rowOff>
    </xdr:to>
    <xdr:sp macro="" textlink="">
      <xdr:nvSpPr>
        <xdr:cNvPr id="12" name="TextBox 11"/>
        <xdr:cNvSpPr txBox="1"/>
      </xdr:nvSpPr>
      <xdr:spPr>
        <a:xfrm>
          <a:off x="142874" y="24955498"/>
          <a:ext cx="21755101" cy="3432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3600" b="0" i="0" u="none" strike="noStrike">
              <a:solidFill>
                <a:schemeClr val="dk1"/>
              </a:solidFill>
              <a:latin typeface="Times New Roman" pitchFamily="18" charset="0"/>
              <a:ea typeface="+mn-ea"/>
              <a:cs typeface="Times New Roman" pitchFamily="18" charset="0"/>
            </a:rPr>
            <a:t>Kategoria e Mallrave dhe Shërbimeve merr pjesë në buxhetin gjashtemujor me 1.007.500 € ose me 19,95 % në buxhetin e Kuvendit për gjashtëmujor dhe si të tilla janë të ndara në tri Programe Anëtarët e Kuvendit</a:t>
          </a:r>
          <a:r>
            <a:rPr lang="en-US" sz="3600" b="0" i="0" u="none" strike="noStrike" baseline="0">
              <a:solidFill>
                <a:schemeClr val="dk1"/>
              </a:solidFill>
              <a:latin typeface="Times New Roman" pitchFamily="18" charset="0"/>
              <a:ea typeface="+mn-ea"/>
              <a:cs typeface="Times New Roman" pitchFamily="18" charset="0"/>
            </a:rPr>
            <a:t> 325.000</a:t>
          </a:r>
          <a:r>
            <a:rPr lang="en-US" sz="3600" b="0" i="0" u="none" strike="noStrike">
              <a:solidFill>
                <a:schemeClr val="dk1"/>
              </a:solidFill>
              <a:latin typeface="Times New Roman" pitchFamily="18" charset="0"/>
              <a:ea typeface="+mn-ea"/>
              <a:cs typeface="Times New Roman" pitchFamily="18" charset="0"/>
            </a:rPr>
            <a:t>, Administrata e Kuvendit 609.000  € dhe Stafi mbështetës Politik 73.500 €. Shkalla e shpenzimit të buxhetit në këtë kategori ekonomike për kete gjashtemujor  është 712.412,27€,  shprehur në përqindje  70,71% e buxhetit ne këtë kategori  për këtë gjashtëmujor ose 41,81 % krahasuar  me  buxhetin vjetor të Kuvendit</a:t>
          </a:r>
          <a:r>
            <a:rPr lang="en-US" sz="2800" b="0" i="0" u="none" strike="noStrike" baseline="0">
              <a:solidFill>
                <a:schemeClr val="dk1"/>
              </a:solidFill>
              <a:latin typeface="Times New Roman" pitchFamily="18" charset="0"/>
              <a:ea typeface="+mn-ea"/>
              <a:cs typeface="Times New Roman" pitchFamily="18" charset="0"/>
            </a:rPr>
            <a:t> </a:t>
          </a:r>
          <a:r>
            <a:rPr lang="en-US" sz="3600" b="0" i="0" u="none" strike="noStrike" baseline="0">
              <a:solidFill>
                <a:schemeClr val="dk1"/>
              </a:solidFill>
              <a:latin typeface="Times New Roman" pitchFamily="18" charset="0"/>
              <a:ea typeface="+mn-ea"/>
              <a:cs typeface="Times New Roman" pitchFamily="18" charset="0"/>
            </a:rPr>
            <a:t>ne Mallra dhe sherbime .</a:t>
          </a:r>
          <a:endParaRPr lang="en-US" sz="3600">
            <a:solidFill>
              <a:srgbClr val="FF0000"/>
            </a:solidFill>
            <a:latin typeface="Times New Roman" pitchFamily="18" charset="0"/>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371475</xdr:colOff>
      <xdr:row>1</xdr:row>
      <xdr:rowOff>933450</xdr:rowOff>
    </xdr:to>
    <xdr:pic>
      <xdr:nvPicPr>
        <xdr:cNvPr id="2" name="Picture 0" descr="f2775f70-ee7f-4600-8cb2-1b57a0e2835d"/>
        <xdr:cNvPicPr>
          <a:picLocks noChangeAspect="1" noChangeArrowheads="1"/>
        </xdr:cNvPicPr>
      </xdr:nvPicPr>
      <xdr:blipFill>
        <a:blip xmlns:r="http://schemas.openxmlformats.org/officeDocument/2006/relationships" r:embed="rId1" cstate="print"/>
        <a:srcRect/>
        <a:stretch>
          <a:fillRect/>
        </a:stretch>
      </xdr:blipFill>
      <xdr:spPr bwMode="auto">
        <a:xfrm>
          <a:off x="1828800" y="161925"/>
          <a:ext cx="371475" cy="161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
  <sheetViews>
    <sheetView topLeftCell="A10" workbookViewId="0">
      <selection activeCell="J37" sqref="J37"/>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N122"/>
  <sheetViews>
    <sheetView view="pageBreakPreview" topLeftCell="A91" zoomScale="60" workbookViewId="0">
      <selection activeCell="A9" sqref="A9:N10"/>
    </sheetView>
  </sheetViews>
  <sheetFormatPr defaultRowHeight="26.25"/>
  <cols>
    <col min="1" max="1" width="15.5703125" style="135" customWidth="1"/>
    <col min="2" max="2" width="29.28515625" style="135" customWidth="1"/>
    <col min="3" max="3" width="27.85546875" style="135" customWidth="1"/>
    <col min="4" max="4" width="26.28515625" style="135" customWidth="1"/>
    <col min="5" max="5" width="26" style="135" customWidth="1"/>
    <col min="6" max="6" width="24.5703125" style="135" customWidth="1"/>
    <col min="7" max="7" width="25" style="135" customWidth="1"/>
    <col min="8" max="8" width="25.5703125" style="135" customWidth="1"/>
    <col min="9" max="9" width="26.28515625" style="135" customWidth="1"/>
    <col min="10" max="10" width="22.42578125" style="135" customWidth="1"/>
    <col min="11" max="12" width="13.5703125" style="135" customWidth="1"/>
    <col min="13" max="14" width="9.140625" style="135"/>
    <col min="15" max="15" width="9.140625" style="135" customWidth="1"/>
    <col min="16" max="17" width="12.85546875" style="135" customWidth="1"/>
    <col min="18" max="18" width="30.28515625" style="135" customWidth="1"/>
    <col min="19" max="19" width="19.42578125" style="135" customWidth="1"/>
    <col min="20" max="16384" width="9.140625" style="135"/>
  </cols>
  <sheetData>
    <row r="1" spans="1:14" ht="90">
      <c r="A1" s="154" t="s">
        <v>174</v>
      </c>
      <c r="B1" s="154"/>
      <c r="C1" s="154"/>
      <c r="D1" s="154"/>
      <c r="E1" s="154"/>
      <c r="F1" s="154"/>
      <c r="G1" s="154"/>
      <c r="H1" s="154"/>
      <c r="I1" s="154"/>
      <c r="J1" s="154"/>
      <c r="K1" s="154"/>
      <c r="L1" s="154"/>
      <c r="M1" s="154"/>
      <c r="N1" s="154"/>
    </row>
    <row r="2" spans="1:14">
      <c r="A2" s="136"/>
    </row>
    <row r="3" spans="1:14" ht="50.25">
      <c r="A3" s="137" t="s">
        <v>156</v>
      </c>
      <c r="B3" s="137"/>
      <c r="C3" s="137"/>
      <c r="D3" s="137"/>
      <c r="E3" s="137"/>
      <c r="F3" s="137"/>
      <c r="G3" s="137"/>
      <c r="H3" s="137"/>
      <c r="I3" s="137"/>
      <c r="J3" s="137"/>
      <c r="K3" s="137"/>
      <c r="L3" s="137"/>
      <c r="M3" s="137"/>
      <c r="N3" s="137"/>
    </row>
    <row r="4" spans="1:14" ht="50.25">
      <c r="A4" s="137" t="s">
        <v>157</v>
      </c>
      <c r="B4" s="137"/>
      <c r="C4" s="137"/>
      <c r="D4" s="137"/>
      <c r="E4" s="137"/>
      <c r="F4" s="137"/>
      <c r="G4" s="137"/>
      <c r="H4" s="137"/>
      <c r="I4" s="137"/>
      <c r="J4" s="137"/>
      <c r="K4" s="137"/>
      <c r="L4" s="137"/>
      <c r="M4" s="137"/>
      <c r="N4" s="137"/>
    </row>
    <row r="5" spans="1:14" ht="50.25">
      <c r="A5" s="137" t="s">
        <v>158</v>
      </c>
      <c r="B5" s="137"/>
      <c r="C5" s="137"/>
      <c r="D5" s="137"/>
      <c r="E5" s="137"/>
      <c r="F5" s="137"/>
      <c r="G5" s="137"/>
      <c r="H5" s="137"/>
      <c r="I5" s="137"/>
      <c r="J5" s="137"/>
      <c r="K5" s="137"/>
      <c r="L5" s="137"/>
      <c r="M5" s="137"/>
      <c r="N5" s="137"/>
    </row>
    <row r="6" spans="1:14" ht="50.25">
      <c r="A6" s="137" t="s">
        <v>159</v>
      </c>
      <c r="B6" s="137"/>
      <c r="C6" s="137"/>
      <c r="D6" s="137"/>
      <c r="E6" s="137"/>
      <c r="F6" s="137"/>
      <c r="G6" s="137"/>
      <c r="H6" s="137"/>
      <c r="I6" s="137"/>
      <c r="J6" s="137"/>
      <c r="K6" s="137"/>
      <c r="L6" s="137"/>
      <c r="M6" s="137"/>
      <c r="N6" s="137"/>
    </row>
    <row r="7" spans="1:14" ht="50.25">
      <c r="A7" s="137" t="s">
        <v>160</v>
      </c>
      <c r="B7" s="137"/>
      <c r="C7" s="137"/>
      <c r="D7" s="137"/>
      <c r="E7" s="137"/>
      <c r="F7" s="137"/>
      <c r="G7" s="137"/>
      <c r="H7" s="137"/>
      <c r="I7" s="137"/>
      <c r="J7" s="137"/>
      <c r="K7" s="137"/>
      <c r="L7" s="137"/>
      <c r="M7" s="137"/>
      <c r="N7" s="137"/>
    </row>
    <row r="8" spans="1:14" ht="50.25">
      <c r="A8" s="137" t="s">
        <v>904</v>
      </c>
      <c r="B8" s="137"/>
      <c r="C8" s="137"/>
      <c r="D8" s="137"/>
      <c r="E8" s="137"/>
      <c r="F8" s="137"/>
      <c r="G8" s="137"/>
      <c r="H8" s="137"/>
      <c r="I8" s="137"/>
      <c r="J8" s="137"/>
      <c r="K8" s="137"/>
      <c r="L8" s="137"/>
      <c r="M8" s="137"/>
      <c r="N8" s="137"/>
    </row>
    <row r="9" spans="1:14">
      <c r="A9" s="155" t="s">
        <v>161</v>
      </c>
      <c r="B9" s="155"/>
      <c r="C9" s="155"/>
      <c r="D9" s="155"/>
      <c r="E9" s="155"/>
      <c r="F9" s="155"/>
      <c r="G9" s="155"/>
      <c r="H9" s="155"/>
      <c r="I9" s="155"/>
      <c r="J9" s="155"/>
      <c r="K9" s="155"/>
      <c r="L9" s="155"/>
      <c r="M9" s="155"/>
      <c r="N9" s="155"/>
    </row>
    <row r="10" spans="1:14">
      <c r="A10" s="155"/>
      <c r="B10" s="155"/>
      <c r="C10" s="155"/>
      <c r="D10" s="155"/>
      <c r="E10" s="155"/>
      <c r="F10" s="155"/>
      <c r="G10" s="155"/>
      <c r="H10" s="155"/>
      <c r="I10" s="155"/>
      <c r="J10" s="155"/>
      <c r="K10" s="155"/>
      <c r="L10" s="155"/>
      <c r="M10" s="155"/>
      <c r="N10" s="155"/>
    </row>
    <row r="11" spans="1:14" ht="50.25">
      <c r="A11" s="138"/>
      <c r="B11" s="137"/>
      <c r="C11" s="137"/>
      <c r="D11" s="137"/>
      <c r="E11" s="137"/>
      <c r="F11" s="137"/>
      <c r="G11" s="137"/>
      <c r="H11" s="137"/>
      <c r="I11" s="137"/>
      <c r="J11" s="137"/>
      <c r="K11" s="137"/>
      <c r="L11" s="137"/>
      <c r="M11" s="137"/>
      <c r="N11" s="137"/>
    </row>
    <row r="12" spans="1:14">
      <c r="A12" s="156"/>
      <c r="B12" s="156"/>
      <c r="C12" s="156"/>
      <c r="D12" s="156"/>
      <c r="E12" s="156"/>
      <c r="F12" s="156"/>
      <c r="G12" s="156"/>
      <c r="H12" s="156"/>
      <c r="I12" s="156"/>
      <c r="J12" s="156"/>
      <c r="K12" s="156"/>
      <c r="L12" s="156"/>
      <c r="M12" s="156"/>
      <c r="N12" s="156"/>
    </row>
    <row r="13" spans="1:14">
      <c r="A13" s="156"/>
      <c r="B13" s="156"/>
      <c r="C13" s="156"/>
      <c r="D13" s="156"/>
      <c r="E13" s="156"/>
      <c r="F13" s="156"/>
      <c r="G13" s="156"/>
      <c r="H13" s="156"/>
      <c r="I13" s="156"/>
      <c r="J13" s="156"/>
      <c r="K13" s="156"/>
      <c r="L13" s="156"/>
      <c r="M13" s="156"/>
      <c r="N13" s="156"/>
    </row>
    <row r="14" spans="1:14" ht="33">
      <c r="A14" s="139"/>
      <c r="B14" s="139"/>
      <c r="C14" s="139"/>
      <c r="D14" s="139"/>
      <c r="E14" s="139"/>
      <c r="F14" s="139"/>
      <c r="G14" s="139"/>
      <c r="H14" s="139"/>
      <c r="I14" s="139"/>
      <c r="J14" s="139"/>
      <c r="K14" s="139"/>
      <c r="L14" s="139"/>
      <c r="M14" s="139"/>
      <c r="N14" s="139"/>
    </row>
    <row r="15" spans="1:14" ht="33">
      <c r="A15" s="139"/>
      <c r="B15" s="139"/>
      <c r="C15" s="139"/>
      <c r="D15" s="139"/>
      <c r="E15" s="139"/>
      <c r="F15" s="139"/>
      <c r="G15" s="139"/>
      <c r="H15" s="139"/>
      <c r="I15" s="139"/>
      <c r="J15" s="139"/>
      <c r="K15" s="139"/>
      <c r="L15" s="139"/>
      <c r="M15" s="139"/>
      <c r="N15" s="139"/>
    </row>
    <row r="16" spans="1:14" ht="35.25">
      <c r="A16" s="140" t="s">
        <v>162</v>
      </c>
      <c r="B16" s="141"/>
      <c r="C16" s="141"/>
      <c r="D16" s="141"/>
      <c r="E16" s="141"/>
      <c r="F16" s="141"/>
      <c r="G16" s="141"/>
      <c r="H16" s="141"/>
      <c r="I16" s="141"/>
      <c r="J16" s="141"/>
      <c r="K16" s="141"/>
      <c r="L16" s="141"/>
      <c r="M16" s="141"/>
      <c r="N16" s="141"/>
    </row>
    <row r="17" spans="1:14" ht="35.25">
      <c r="A17" s="157" t="s">
        <v>163</v>
      </c>
      <c r="B17" s="157"/>
      <c r="C17" s="157"/>
      <c r="D17" s="157"/>
      <c r="E17" s="157"/>
      <c r="F17" s="157"/>
      <c r="G17" s="157"/>
      <c r="H17" s="157"/>
      <c r="I17" s="157"/>
      <c r="J17" s="157"/>
      <c r="K17" s="157"/>
      <c r="L17" s="157"/>
      <c r="M17" s="157"/>
      <c r="N17" s="157"/>
    </row>
    <row r="18" spans="1:14" ht="35.25">
      <c r="A18" s="142" t="s">
        <v>164</v>
      </c>
      <c r="B18" s="141"/>
      <c r="C18" s="141"/>
      <c r="D18" s="141"/>
      <c r="E18" s="141"/>
      <c r="F18" s="141"/>
      <c r="G18" s="141"/>
      <c r="H18" s="141"/>
      <c r="I18" s="141"/>
      <c r="J18" s="141"/>
      <c r="K18" s="141"/>
      <c r="L18" s="141"/>
      <c r="M18" s="141"/>
      <c r="N18" s="141"/>
    </row>
    <row r="19" spans="1:14">
      <c r="A19" s="158"/>
      <c r="B19" s="158"/>
      <c r="C19" s="158"/>
      <c r="D19" s="158"/>
      <c r="E19" s="158"/>
      <c r="F19" s="158"/>
      <c r="G19" s="158"/>
      <c r="H19" s="158"/>
      <c r="I19" s="158"/>
      <c r="J19" s="158"/>
      <c r="K19" s="158"/>
      <c r="L19" s="158"/>
      <c r="M19" s="158"/>
      <c r="N19" s="158"/>
    </row>
    <row r="20" spans="1:14" ht="24.75" customHeight="1">
      <c r="A20" s="158"/>
      <c r="B20" s="158"/>
      <c r="C20" s="158"/>
      <c r="D20" s="158"/>
      <c r="E20" s="158"/>
      <c r="F20" s="158"/>
      <c r="G20" s="158"/>
      <c r="H20" s="158"/>
      <c r="I20" s="158"/>
      <c r="J20" s="158"/>
      <c r="K20" s="158"/>
      <c r="L20" s="158"/>
      <c r="M20" s="158"/>
      <c r="N20" s="158"/>
    </row>
    <row r="21" spans="1:14" ht="24.75" customHeight="1">
      <c r="A21" s="158"/>
      <c r="B21" s="158"/>
      <c r="C21" s="158"/>
      <c r="D21" s="158"/>
      <c r="E21" s="158"/>
      <c r="F21" s="158"/>
      <c r="G21" s="158"/>
      <c r="H21" s="158"/>
      <c r="I21" s="158"/>
      <c r="J21" s="158"/>
      <c r="K21" s="158"/>
      <c r="L21" s="158"/>
      <c r="M21" s="158"/>
      <c r="N21" s="158"/>
    </row>
    <row r="22" spans="1:14">
      <c r="A22" s="158"/>
      <c r="B22" s="158"/>
      <c r="C22" s="158"/>
      <c r="D22" s="158"/>
      <c r="E22" s="158"/>
      <c r="F22" s="158"/>
      <c r="G22" s="158"/>
      <c r="H22" s="158"/>
      <c r="I22" s="158"/>
      <c r="J22" s="158"/>
      <c r="K22" s="158"/>
      <c r="L22" s="158"/>
      <c r="M22" s="158"/>
      <c r="N22" s="158"/>
    </row>
    <row r="23" spans="1:14">
      <c r="A23" s="158"/>
      <c r="B23" s="158"/>
      <c r="C23" s="158"/>
      <c r="D23" s="158"/>
      <c r="E23" s="158"/>
      <c r="F23" s="158"/>
      <c r="G23" s="158"/>
      <c r="H23" s="158"/>
      <c r="I23" s="158"/>
      <c r="J23" s="158"/>
      <c r="K23" s="158"/>
      <c r="L23" s="158"/>
      <c r="M23" s="158"/>
      <c r="N23" s="158"/>
    </row>
    <row r="24" spans="1:14">
      <c r="A24" s="158"/>
      <c r="B24" s="158"/>
      <c r="C24" s="158"/>
      <c r="D24" s="158"/>
      <c r="E24" s="158"/>
      <c r="F24" s="158"/>
      <c r="G24" s="158"/>
      <c r="H24" s="158"/>
      <c r="I24" s="158"/>
      <c r="J24" s="158"/>
      <c r="K24" s="158"/>
      <c r="L24" s="158"/>
      <c r="M24" s="158"/>
      <c r="N24" s="158"/>
    </row>
    <row r="25" spans="1:14">
      <c r="A25" s="158"/>
      <c r="B25" s="158"/>
      <c r="C25" s="158"/>
      <c r="D25" s="158"/>
      <c r="E25" s="158"/>
      <c r="F25" s="158"/>
      <c r="G25" s="158"/>
      <c r="H25" s="158"/>
      <c r="I25" s="158"/>
      <c r="J25" s="158"/>
      <c r="K25" s="158"/>
      <c r="L25" s="158"/>
      <c r="M25" s="158"/>
      <c r="N25" s="158"/>
    </row>
    <row r="26" spans="1:14">
      <c r="A26" s="158"/>
      <c r="B26" s="158"/>
      <c r="C26" s="158"/>
      <c r="D26" s="158"/>
      <c r="E26" s="158"/>
      <c r="F26" s="158"/>
      <c r="G26" s="158"/>
      <c r="H26" s="158"/>
      <c r="I26" s="158"/>
      <c r="J26" s="158"/>
      <c r="K26" s="158"/>
      <c r="L26" s="158"/>
      <c r="M26" s="158"/>
      <c r="N26" s="158"/>
    </row>
    <row r="27" spans="1:14">
      <c r="A27" s="158"/>
      <c r="B27" s="158"/>
      <c r="C27" s="158"/>
      <c r="D27" s="158"/>
      <c r="E27" s="158"/>
      <c r="F27" s="158"/>
      <c r="G27" s="158"/>
      <c r="H27" s="158"/>
      <c r="I27" s="158"/>
      <c r="J27" s="158"/>
      <c r="K27" s="158"/>
      <c r="L27" s="158"/>
      <c r="M27" s="158"/>
      <c r="N27" s="158"/>
    </row>
    <row r="28" spans="1:14">
      <c r="A28" s="158"/>
      <c r="B28" s="158"/>
      <c r="C28" s="158"/>
      <c r="D28" s="158"/>
      <c r="E28" s="158"/>
      <c r="F28" s="158"/>
      <c r="G28" s="158"/>
      <c r="H28" s="158"/>
      <c r="I28" s="158"/>
      <c r="J28" s="158"/>
      <c r="K28" s="158"/>
      <c r="L28" s="158"/>
      <c r="M28" s="158"/>
      <c r="N28" s="158"/>
    </row>
    <row r="29" spans="1:14" ht="35.25">
      <c r="A29" s="141"/>
      <c r="B29" s="141"/>
      <c r="C29" s="141"/>
      <c r="D29" s="141"/>
      <c r="E29" s="141"/>
      <c r="F29" s="141"/>
      <c r="G29" s="141"/>
      <c r="H29" s="141"/>
      <c r="I29" s="141"/>
      <c r="J29" s="141"/>
      <c r="K29" s="141"/>
      <c r="L29" s="141"/>
      <c r="M29" s="141"/>
      <c r="N29" s="141"/>
    </row>
    <row r="30" spans="1:14" ht="35.25">
      <c r="A30" s="141"/>
      <c r="B30" s="141"/>
      <c r="C30" s="141"/>
      <c r="D30" s="141"/>
      <c r="E30" s="141"/>
      <c r="F30" s="141"/>
      <c r="G30" s="141"/>
      <c r="H30" s="141"/>
      <c r="I30" s="141"/>
      <c r="J30" s="141"/>
      <c r="K30" s="141"/>
      <c r="L30" s="141"/>
      <c r="M30" s="141"/>
      <c r="N30" s="141"/>
    </row>
    <row r="31" spans="1:14" ht="35.25">
      <c r="A31" s="141"/>
      <c r="B31" s="141"/>
      <c r="C31" s="141"/>
      <c r="D31" s="141"/>
      <c r="E31" s="141"/>
      <c r="F31" s="141"/>
      <c r="G31" s="141"/>
      <c r="H31" s="141"/>
      <c r="I31" s="141"/>
      <c r="J31" s="141"/>
      <c r="K31" s="141"/>
      <c r="L31" s="141"/>
      <c r="M31" s="141"/>
      <c r="N31" s="141"/>
    </row>
    <row r="32" spans="1:14" ht="45.75">
      <c r="E32" s="144"/>
      <c r="F32" s="144"/>
      <c r="G32" s="144"/>
      <c r="H32" s="144"/>
      <c r="I32" s="144"/>
      <c r="J32" s="144"/>
      <c r="K32" s="144"/>
      <c r="L32" s="144"/>
      <c r="M32" s="144"/>
      <c r="N32" s="144"/>
    </row>
    <row r="33" spans="1:14" ht="20.25" customHeight="1">
      <c r="A33" s="143"/>
      <c r="B33" s="144"/>
      <c r="C33" s="144"/>
      <c r="D33" s="144"/>
      <c r="E33" s="144"/>
      <c r="F33" s="144"/>
      <c r="G33" s="144"/>
      <c r="H33" s="144"/>
      <c r="I33" s="144"/>
      <c r="J33" s="144"/>
      <c r="K33" s="144"/>
      <c r="L33" s="144"/>
      <c r="M33" s="144"/>
      <c r="N33" s="144"/>
    </row>
    <row r="34" spans="1:14" ht="68.25" customHeight="1">
      <c r="A34" s="143" t="s">
        <v>165</v>
      </c>
      <c r="B34" s="144"/>
      <c r="C34" s="144"/>
      <c r="D34" s="144"/>
      <c r="E34" s="147"/>
      <c r="F34" s="147"/>
      <c r="G34" s="147"/>
      <c r="H34" s="147"/>
      <c r="I34" s="147"/>
      <c r="J34" s="147"/>
      <c r="K34" s="147"/>
      <c r="L34" s="147"/>
      <c r="M34" s="147"/>
      <c r="N34" s="147"/>
    </row>
    <row r="35" spans="1:14" ht="26.25" customHeight="1">
      <c r="A35" s="147"/>
      <c r="B35" s="147"/>
      <c r="C35" s="147"/>
      <c r="D35" s="147"/>
      <c r="E35" s="147"/>
      <c r="F35" s="147"/>
      <c r="G35" s="147"/>
      <c r="H35" s="147"/>
      <c r="I35" s="147"/>
      <c r="J35" s="147"/>
      <c r="K35" s="147"/>
      <c r="L35" s="147"/>
      <c r="M35" s="147"/>
      <c r="N35" s="147"/>
    </row>
    <row r="36" spans="1:14" ht="26.25" customHeight="1">
      <c r="A36" s="147"/>
      <c r="B36" s="147"/>
      <c r="C36" s="147"/>
      <c r="D36" s="147"/>
      <c r="E36" s="147"/>
      <c r="F36" s="147"/>
      <c r="G36" s="147"/>
      <c r="H36" s="147"/>
      <c r="I36" s="147"/>
      <c r="J36" s="147"/>
      <c r="K36" s="147"/>
      <c r="L36" s="147"/>
      <c r="M36" s="147"/>
      <c r="N36" s="147"/>
    </row>
    <row r="37" spans="1:14" ht="26.25" customHeight="1">
      <c r="A37" s="147"/>
      <c r="B37" s="147"/>
      <c r="C37" s="147"/>
      <c r="D37" s="147"/>
      <c r="E37" s="147"/>
      <c r="F37" s="147"/>
      <c r="G37" s="147"/>
      <c r="H37" s="147"/>
      <c r="I37" s="147"/>
      <c r="J37" s="147"/>
      <c r="K37" s="147"/>
      <c r="L37" s="147"/>
      <c r="M37" s="147"/>
      <c r="N37" s="147"/>
    </row>
    <row r="38" spans="1:14" ht="26.25" customHeight="1">
      <c r="A38" s="147"/>
      <c r="B38" s="147"/>
      <c r="C38" s="147"/>
      <c r="D38" s="147"/>
      <c r="E38" s="147"/>
      <c r="F38" s="147"/>
      <c r="G38" s="147"/>
      <c r="H38" s="147"/>
      <c r="I38" s="147"/>
      <c r="J38" s="147"/>
      <c r="K38" s="147"/>
      <c r="L38" s="147"/>
      <c r="M38" s="147"/>
      <c r="N38" s="147"/>
    </row>
    <row r="39" spans="1:14" ht="26.25" customHeight="1">
      <c r="A39" s="147"/>
      <c r="B39" s="147"/>
      <c r="C39" s="147"/>
      <c r="D39" s="147"/>
      <c r="E39" s="147"/>
      <c r="F39" s="147"/>
      <c r="G39" s="147"/>
      <c r="H39" s="147"/>
      <c r="I39" s="147"/>
      <c r="J39" s="147"/>
      <c r="K39" s="147"/>
      <c r="L39" s="147"/>
      <c r="M39" s="147"/>
      <c r="N39" s="147"/>
    </row>
    <row r="40" spans="1:14" ht="26.25" customHeight="1">
      <c r="A40" s="147"/>
      <c r="B40" s="147"/>
      <c r="C40" s="147"/>
      <c r="D40" s="147"/>
      <c r="E40" s="147"/>
      <c r="F40" s="147"/>
      <c r="G40" s="147"/>
      <c r="H40" s="147"/>
      <c r="I40" s="147"/>
      <c r="J40" s="147"/>
      <c r="K40" s="147"/>
      <c r="L40" s="147"/>
      <c r="M40" s="147"/>
      <c r="N40" s="147"/>
    </row>
    <row r="41" spans="1:14" ht="26.25" customHeight="1">
      <c r="A41" s="147"/>
      <c r="B41" s="147"/>
      <c r="C41" s="147"/>
      <c r="D41" s="147"/>
      <c r="E41" s="147"/>
      <c r="F41" s="147"/>
      <c r="G41" s="147"/>
      <c r="H41" s="147"/>
      <c r="I41" s="147"/>
      <c r="J41" s="147"/>
      <c r="K41" s="147"/>
      <c r="L41" s="147"/>
      <c r="M41" s="147"/>
      <c r="N41" s="147"/>
    </row>
    <row r="42" spans="1:14" ht="26.25" customHeight="1">
      <c r="A42" s="147"/>
      <c r="B42" s="147"/>
      <c r="C42" s="147"/>
      <c r="D42" s="147"/>
      <c r="E42" s="147"/>
      <c r="F42" s="147"/>
      <c r="G42" s="147"/>
      <c r="H42" s="147"/>
      <c r="I42" s="147"/>
      <c r="J42" s="147"/>
      <c r="K42" s="147"/>
      <c r="L42" s="147"/>
      <c r="M42" s="147"/>
      <c r="N42" s="147"/>
    </row>
    <row r="43" spans="1:14" ht="33">
      <c r="A43" s="145"/>
      <c r="B43" s="145"/>
      <c r="C43" s="145"/>
      <c r="D43" s="145"/>
      <c r="E43" s="145"/>
      <c r="F43" s="145"/>
      <c r="G43" s="145"/>
      <c r="H43" s="145"/>
      <c r="I43" s="145"/>
      <c r="J43" s="145"/>
      <c r="K43" s="145"/>
      <c r="L43" s="145"/>
      <c r="M43" s="145"/>
      <c r="N43" s="145"/>
    </row>
    <row r="44" spans="1:14" ht="33">
      <c r="A44" s="139"/>
      <c r="B44" s="139"/>
      <c r="C44" s="139"/>
      <c r="D44" s="139"/>
      <c r="E44" s="139"/>
      <c r="F44" s="139"/>
      <c r="G44" s="139"/>
      <c r="H44" s="139"/>
      <c r="I44" s="139"/>
      <c r="J44" s="139"/>
      <c r="K44" s="139"/>
      <c r="L44" s="139"/>
      <c r="M44" s="139"/>
      <c r="N44" s="139"/>
    </row>
    <row r="45" spans="1:14" ht="33">
      <c r="A45" s="139"/>
      <c r="B45" s="139"/>
      <c r="C45" s="139"/>
      <c r="D45" s="139"/>
      <c r="E45" s="139"/>
      <c r="F45" s="139"/>
      <c r="G45" s="139"/>
      <c r="H45" s="139"/>
      <c r="I45" s="139"/>
      <c r="J45" s="139"/>
      <c r="K45" s="139"/>
      <c r="L45" s="139"/>
      <c r="M45" s="139"/>
      <c r="N45" s="139"/>
    </row>
    <row r="46" spans="1:14" ht="45.75">
      <c r="A46" s="143" t="s">
        <v>166</v>
      </c>
      <c r="B46" s="144"/>
      <c r="C46" s="144"/>
      <c r="D46" s="144"/>
      <c r="E46" s="144"/>
      <c r="F46" s="144"/>
      <c r="G46" s="144"/>
      <c r="H46" s="144"/>
      <c r="I46" s="144"/>
      <c r="J46" s="144"/>
      <c r="K46" s="144"/>
      <c r="L46" s="144"/>
      <c r="M46" s="144"/>
      <c r="N46" s="144"/>
    </row>
    <row r="47" spans="1:14">
      <c r="A47" s="159"/>
      <c r="B47" s="159"/>
      <c r="C47" s="159"/>
      <c r="D47" s="159"/>
      <c r="E47" s="159"/>
      <c r="F47" s="159"/>
      <c r="G47" s="159"/>
      <c r="H47" s="159"/>
      <c r="I47" s="159"/>
      <c r="J47" s="159"/>
      <c r="K47" s="159"/>
      <c r="L47" s="159"/>
      <c r="M47" s="159"/>
      <c r="N47" s="159"/>
    </row>
    <row r="48" spans="1:14">
      <c r="A48" s="159"/>
      <c r="B48" s="159"/>
      <c r="C48" s="159"/>
      <c r="D48" s="159"/>
      <c r="E48" s="159"/>
      <c r="F48" s="159"/>
      <c r="G48" s="159"/>
      <c r="H48" s="159"/>
      <c r="I48" s="159"/>
      <c r="J48" s="159"/>
      <c r="K48" s="159"/>
      <c r="L48" s="159"/>
      <c r="M48" s="159"/>
      <c r="N48" s="159"/>
    </row>
    <row r="49" spans="1:14">
      <c r="A49" s="159"/>
      <c r="B49" s="159"/>
      <c r="C49" s="159"/>
      <c r="D49" s="159"/>
      <c r="E49" s="159"/>
      <c r="F49" s="159"/>
      <c r="G49" s="159"/>
      <c r="H49" s="159"/>
      <c r="I49" s="159"/>
      <c r="J49" s="159"/>
      <c r="K49" s="159"/>
      <c r="L49" s="159"/>
      <c r="M49" s="159"/>
      <c r="N49" s="159"/>
    </row>
    <row r="50" spans="1:14">
      <c r="A50" s="159"/>
      <c r="B50" s="159"/>
      <c r="C50" s="159"/>
      <c r="D50" s="159"/>
      <c r="E50" s="159"/>
      <c r="F50" s="159"/>
      <c r="G50" s="159"/>
      <c r="H50" s="159"/>
      <c r="I50" s="159"/>
      <c r="J50" s="159"/>
      <c r="K50" s="159"/>
      <c r="L50" s="159"/>
      <c r="M50" s="159"/>
      <c r="N50" s="159"/>
    </row>
    <row r="51" spans="1:14">
      <c r="A51" s="159"/>
      <c r="B51" s="159"/>
      <c r="C51" s="159"/>
      <c r="D51" s="159"/>
      <c r="E51" s="159"/>
      <c r="F51" s="159"/>
      <c r="G51" s="159"/>
      <c r="H51" s="159"/>
      <c r="I51" s="159"/>
      <c r="J51" s="159"/>
      <c r="K51" s="159"/>
      <c r="L51" s="159"/>
      <c r="M51" s="159"/>
      <c r="N51" s="159"/>
    </row>
    <row r="52" spans="1:14">
      <c r="A52" s="159"/>
      <c r="B52" s="159"/>
      <c r="C52" s="159"/>
      <c r="D52" s="159"/>
      <c r="E52" s="159"/>
      <c r="F52" s="159"/>
      <c r="G52" s="159"/>
      <c r="H52" s="159"/>
      <c r="I52" s="159"/>
      <c r="J52" s="159"/>
      <c r="K52" s="159"/>
      <c r="L52" s="159"/>
      <c r="M52" s="159"/>
      <c r="N52" s="159"/>
    </row>
    <row r="53" spans="1:14">
      <c r="A53" s="159"/>
      <c r="B53" s="159"/>
      <c r="C53" s="159"/>
      <c r="D53" s="159"/>
      <c r="E53" s="159"/>
      <c r="F53" s="159"/>
      <c r="G53" s="159"/>
      <c r="H53" s="159"/>
      <c r="I53" s="159"/>
      <c r="J53" s="159"/>
      <c r="K53" s="159"/>
      <c r="L53" s="159"/>
      <c r="M53" s="159"/>
      <c r="N53" s="159"/>
    </row>
    <row r="54" spans="1:14">
      <c r="A54" s="159"/>
      <c r="B54" s="159"/>
      <c r="C54" s="159"/>
      <c r="D54" s="159"/>
      <c r="E54" s="159"/>
      <c r="F54" s="159"/>
      <c r="G54" s="159"/>
      <c r="H54" s="159"/>
      <c r="I54" s="159"/>
      <c r="J54" s="159"/>
      <c r="K54" s="159"/>
      <c r="L54" s="159"/>
      <c r="M54" s="159"/>
      <c r="N54" s="159"/>
    </row>
    <row r="55" spans="1:14">
      <c r="A55" s="159"/>
      <c r="B55" s="159"/>
      <c r="C55" s="159"/>
      <c r="D55" s="159"/>
      <c r="E55" s="159"/>
      <c r="F55" s="159"/>
      <c r="G55" s="159"/>
      <c r="H55" s="159"/>
      <c r="I55" s="159"/>
      <c r="J55" s="159"/>
      <c r="K55" s="159"/>
      <c r="L55" s="159"/>
      <c r="M55" s="159"/>
      <c r="N55" s="159"/>
    </row>
    <row r="56" spans="1:14">
      <c r="A56" s="159"/>
      <c r="B56" s="159"/>
      <c r="C56" s="159"/>
      <c r="D56" s="159"/>
      <c r="E56" s="159"/>
      <c r="F56" s="159"/>
      <c r="G56" s="159"/>
      <c r="H56" s="159"/>
      <c r="I56" s="159"/>
      <c r="J56" s="159"/>
      <c r="K56" s="159"/>
      <c r="L56" s="159"/>
      <c r="M56" s="159"/>
      <c r="N56" s="159"/>
    </row>
    <row r="57" spans="1:14">
      <c r="A57" s="159"/>
      <c r="B57" s="159"/>
      <c r="C57" s="159"/>
      <c r="D57" s="159"/>
      <c r="E57" s="159"/>
      <c r="F57" s="159"/>
      <c r="G57" s="159"/>
      <c r="H57" s="159"/>
      <c r="I57" s="159"/>
      <c r="J57" s="159"/>
      <c r="K57" s="159"/>
      <c r="L57" s="159"/>
      <c r="M57" s="159"/>
      <c r="N57" s="159"/>
    </row>
    <row r="58" spans="1:14">
      <c r="A58" s="159"/>
      <c r="B58" s="159"/>
      <c r="C58" s="159"/>
      <c r="D58" s="159"/>
      <c r="E58" s="159"/>
      <c r="F58" s="159"/>
      <c r="G58" s="159"/>
      <c r="H58" s="159"/>
      <c r="I58" s="159"/>
      <c r="J58" s="159"/>
      <c r="K58" s="159"/>
      <c r="L58" s="159"/>
      <c r="M58" s="159"/>
      <c r="N58" s="159"/>
    </row>
    <row r="59" spans="1:14" ht="33">
      <c r="A59" s="145"/>
      <c r="B59" s="145"/>
      <c r="C59" s="145"/>
      <c r="D59" s="145"/>
      <c r="E59" s="145"/>
      <c r="F59" s="145"/>
      <c r="G59" s="145"/>
      <c r="H59" s="145"/>
      <c r="I59" s="145"/>
      <c r="J59" s="145"/>
      <c r="K59" s="145"/>
      <c r="L59" s="145"/>
      <c r="M59" s="145"/>
      <c r="N59" s="145"/>
    </row>
    <row r="60" spans="1:14" ht="33">
      <c r="A60" s="139"/>
      <c r="B60" s="139"/>
      <c r="C60" s="139"/>
      <c r="D60" s="139"/>
      <c r="E60" s="139"/>
      <c r="F60" s="139"/>
      <c r="G60" s="139"/>
      <c r="H60" s="139"/>
      <c r="I60" s="139"/>
      <c r="J60" s="139"/>
      <c r="K60" s="139"/>
      <c r="L60" s="139"/>
      <c r="M60" s="139"/>
      <c r="N60" s="139"/>
    </row>
    <row r="61" spans="1:14" ht="45.75">
      <c r="A61" s="143" t="s">
        <v>167</v>
      </c>
      <c r="B61" s="144"/>
      <c r="C61" s="144"/>
      <c r="D61" s="144"/>
      <c r="E61" s="144"/>
      <c r="F61" s="144"/>
      <c r="G61" s="144"/>
      <c r="H61" s="144"/>
      <c r="I61" s="144"/>
      <c r="J61" s="144"/>
      <c r="K61" s="144"/>
      <c r="L61" s="144"/>
      <c r="M61" s="144"/>
      <c r="N61" s="144"/>
    </row>
    <row r="62" spans="1:14">
      <c r="A62" s="159"/>
      <c r="B62" s="159"/>
      <c r="C62" s="159"/>
      <c r="D62" s="159"/>
      <c r="E62" s="159"/>
      <c r="F62" s="159"/>
      <c r="G62" s="159"/>
      <c r="H62" s="159"/>
      <c r="I62" s="159"/>
      <c r="J62" s="159"/>
      <c r="K62" s="159"/>
      <c r="L62" s="159"/>
      <c r="M62" s="159"/>
      <c r="N62" s="159"/>
    </row>
    <row r="63" spans="1:14">
      <c r="A63" s="159"/>
      <c r="B63" s="159"/>
      <c r="C63" s="159"/>
      <c r="D63" s="159"/>
      <c r="E63" s="159"/>
      <c r="F63" s="159"/>
      <c r="G63" s="159"/>
      <c r="H63" s="159"/>
      <c r="I63" s="159"/>
      <c r="J63" s="159"/>
      <c r="K63" s="159"/>
      <c r="L63" s="159"/>
      <c r="M63" s="159"/>
      <c r="N63" s="159"/>
    </row>
    <row r="64" spans="1:14">
      <c r="A64" s="159"/>
      <c r="B64" s="159"/>
      <c r="C64" s="159"/>
      <c r="D64" s="159"/>
      <c r="E64" s="159"/>
      <c r="F64" s="159"/>
      <c r="G64" s="159"/>
      <c r="H64" s="159"/>
      <c r="I64" s="159"/>
      <c r="J64" s="159"/>
      <c r="K64" s="159"/>
      <c r="L64" s="159"/>
      <c r="M64" s="159"/>
      <c r="N64" s="159"/>
    </row>
    <row r="65" spans="1:14">
      <c r="A65" s="159"/>
      <c r="B65" s="159"/>
      <c r="C65" s="159"/>
      <c r="D65" s="159"/>
      <c r="E65" s="159"/>
      <c r="F65" s="159"/>
      <c r="G65" s="159"/>
      <c r="H65" s="159"/>
      <c r="I65" s="159"/>
      <c r="J65" s="159"/>
      <c r="K65" s="159"/>
      <c r="L65" s="159"/>
      <c r="M65" s="159"/>
      <c r="N65" s="159"/>
    </row>
    <row r="66" spans="1:14">
      <c r="A66" s="159"/>
      <c r="B66" s="159"/>
      <c r="C66" s="159"/>
      <c r="D66" s="159"/>
      <c r="E66" s="159"/>
      <c r="F66" s="159"/>
      <c r="G66" s="159"/>
      <c r="H66" s="159"/>
      <c r="I66" s="159"/>
      <c r="J66" s="159"/>
      <c r="K66" s="159"/>
      <c r="L66" s="159"/>
      <c r="M66" s="159"/>
      <c r="N66" s="159"/>
    </row>
    <row r="67" spans="1:14">
      <c r="A67" s="159"/>
      <c r="B67" s="159"/>
      <c r="C67" s="159"/>
      <c r="D67" s="159"/>
      <c r="E67" s="159"/>
      <c r="F67" s="159"/>
      <c r="G67" s="159"/>
      <c r="H67" s="159"/>
      <c r="I67" s="159"/>
      <c r="J67" s="159"/>
      <c r="K67" s="159"/>
      <c r="L67" s="159"/>
      <c r="M67" s="159"/>
      <c r="N67" s="159"/>
    </row>
    <row r="68" spans="1:14">
      <c r="A68" s="159"/>
      <c r="B68" s="159"/>
      <c r="C68" s="159"/>
      <c r="D68" s="159"/>
      <c r="E68" s="159"/>
      <c r="F68" s="159"/>
      <c r="G68" s="159"/>
      <c r="H68" s="159"/>
      <c r="I68" s="159"/>
      <c r="J68" s="159"/>
      <c r="K68" s="159"/>
      <c r="L68" s="159"/>
      <c r="M68" s="159"/>
      <c r="N68" s="159"/>
    </row>
    <row r="69" spans="1:14">
      <c r="A69" s="159"/>
      <c r="B69" s="159"/>
      <c r="C69" s="159"/>
      <c r="D69" s="159"/>
      <c r="E69" s="159"/>
      <c r="F69" s="159"/>
      <c r="G69" s="159"/>
      <c r="H69" s="159"/>
      <c r="I69" s="159"/>
      <c r="J69" s="159"/>
      <c r="K69" s="159"/>
      <c r="L69" s="159"/>
      <c r="M69" s="159"/>
      <c r="N69" s="159"/>
    </row>
    <row r="70" spans="1:14" ht="33">
      <c r="A70" s="145"/>
      <c r="B70" s="145"/>
      <c r="C70" s="145"/>
      <c r="D70" s="145"/>
      <c r="E70" s="145"/>
      <c r="F70" s="145"/>
      <c r="G70" s="145"/>
      <c r="H70" s="145"/>
      <c r="I70" s="145"/>
      <c r="J70" s="145"/>
      <c r="K70" s="145"/>
      <c r="L70" s="145"/>
      <c r="M70" s="145"/>
      <c r="N70" s="145"/>
    </row>
    <row r="71" spans="1:14" ht="33">
      <c r="A71" s="139"/>
      <c r="B71" s="139"/>
      <c r="C71" s="139"/>
      <c r="D71" s="139"/>
      <c r="E71" s="139"/>
      <c r="F71" s="139"/>
      <c r="G71" s="139"/>
      <c r="H71" s="139"/>
      <c r="I71" s="139"/>
      <c r="J71" s="139"/>
      <c r="K71" s="139"/>
      <c r="L71" s="139"/>
      <c r="M71" s="139"/>
      <c r="N71" s="139"/>
    </row>
    <row r="72" spans="1:14" ht="45">
      <c r="A72" s="143" t="s">
        <v>168</v>
      </c>
      <c r="B72" s="139"/>
      <c r="C72" s="139"/>
      <c r="D72" s="139"/>
      <c r="E72" s="139"/>
      <c r="F72" s="139"/>
      <c r="G72" s="139"/>
      <c r="H72" s="139"/>
      <c r="I72" s="139"/>
      <c r="J72" s="139"/>
      <c r="K72" s="139"/>
      <c r="L72" s="139"/>
      <c r="M72" s="139"/>
      <c r="N72" s="139"/>
    </row>
    <row r="73" spans="1:14">
      <c r="A73" s="156"/>
      <c r="B73" s="156"/>
      <c r="C73" s="156"/>
      <c r="D73" s="156"/>
      <c r="E73" s="156"/>
      <c r="F73" s="156"/>
      <c r="G73" s="156"/>
      <c r="H73" s="156"/>
      <c r="I73" s="156"/>
      <c r="J73" s="156"/>
      <c r="K73" s="156"/>
      <c r="L73" s="156"/>
      <c r="M73" s="156"/>
      <c r="N73" s="156"/>
    </row>
    <row r="74" spans="1:14">
      <c r="A74" s="156"/>
      <c r="B74" s="156"/>
      <c r="C74" s="156"/>
      <c r="D74" s="156"/>
      <c r="E74" s="156"/>
      <c r="F74" s="156"/>
      <c r="G74" s="156"/>
      <c r="H74" s="156"/>
      <c r="I74" s="156"/>
      <c r="J74" s="156"/>
      <c r="K74" s="156"/>
      <c r="L74" s="156"/>
      <c r="M74" s="156"/>
      <c r="N74" s="156"/>
    </row>
    <row r="75" spans="1:14">
      <c r="A75" s="156"/>
      <c r="B75" s="156"/>
      <c r="C75" s="156"/>
      <c r="D75" s="156"/>
      <c r="E75" s="156"/>
      <c r="F75" s="156"/>
      <c r="G75" s="156"/>
      <c r="H75" s="156"/>
      <c r="I75" s="156"/>
      <c r="J75" s="156"/>
      <c r="K75" s="156"/>
      <c r="L75" s="156"/>
      <c r="M75" s="156"/>
      <c r="N75" s="156"/>
    </row>
    <row r="76" spans="1:14">
      <c r="A76" s="156"/>
      <c r="B76" s="156"/>
      <c r="C76" s="156"/>
      <c r="D76" s="156"/>
      <c r="E76" s="156"/>
      <c r="F76" s="156"/>
      <c r="G76" s="156"/>
      <c r="H76" s="156"/>
      <c r="I76" s="156"/>
      <c r="J76" s="156"/>
      <c r="K76" s="156"/>
      <c r="L76" s="156"/>
      <c r="M76" s="156"/>
      <c r="N76" s="156"/>
    </row>
    <row r="77" spans="1:14">
      <c r="A77" s="156"/>
      <c r="B77" s="156"/>
      <c r="C77" s="156"/>
      <c r="D77" s="156"/>
      <c r="E77" s="156"/>
      <c r="F77" s="156"/>
      <c r="G77" s="156"/>
      <c r="H77" s="156"/>
      <c r="I77" s="156"/>
      <c r="J77" s="156"/>
      <c r="K77" s="156"/>
      <c r="L77" s="156"/>
      <c r="M77" s="156"/>
      <c r="N77" s="156"/>
    </row>
    <row r="78" spans="1:14">
      <c r="A78" s="156"/>
      <c r="B78" s="156"/>
      <c r="C78" s="156"/>
      <c r="D78" s="156"/>
      <c r="E78" s="156"/>
      <c r="F78" s="156"/>
      <c r="G78" s="156"/>
      <c r="H78" s="156"/>
      <c r="I78" s="156"/>
      <c r="J78" s="156"/>
      <c r="K78" s="156"/>
      <c r="L78" s="156"/>
      <c r="M78" s="156"/>
      <c r="N78" s="156"/>
    </row>
    <row r="79" spans="1:14">
      <c r="A79" s="156"/>
      <c r="B79" s="156"/>
      <c r="C79" s="156"/>
      <c r="D79" s="156"/>
      <c r="E79" s="156"/>
      <c r="F79" s="156"/>
      <c r="G79" s="156"/>
      <c r="H79" s="156"/>
      <c r="I79" s="156"/>
      <c r="J79" s="156"/>
      <c r="K79" s="156"/>
      <c r="L79" s="156"/>
      <c r="M79" s="156"/>
      <c r="N79" s="156"/>
    </row>
    <row r="80" spans="1:14">
      <c r="A80" s="156"/>
      <c r="B80" s="156"/>
      <c r="C80" s="156"/>
      <c r="D80" s="156"/>
      <c r="E80" s="156"/>
      <c r="F80" s="156"/>
      <c r="G80" s="156"/>
      <c r="H80" s="156"/>
      <c r="I80" s="156"/>
      <c r="J80" s="156"/>
      <c r="K80" s="156"/>
      <c r="L80" s="156"/>
      <c r="M80" s="156"/>
      <c r="N80" s="156"/>
    </row>
    <row r="81" spans="1:14">
      <c r="A81" s="156"/>
      <c r="B81" s="156"/>
      <c r="C81" s="156"/>
      <c r="D81" s="156"/>
      <c r="E81" s="156"/>
      <c r="F81" s="156"/>
      <c r="G81" s="156"/>
      <c r="H81" s="156"/>
      <c r="I81" s="156"/>
      <c r="J81" s="156"/>
      <c r="K81" s="156"/>
      <c r="L81" s="156"/>
      <c r="M81" s="156"/>
      <c r="N81" s="156"/>
    </row>
    <row r="82" spans="1:14" ht="33">
      <c r="A82" s="145"/>
      <c r="B82" s="145"/>
      <c r="C82" s="145"/>
      <c r="D82" s="145"/>
      <c r="E82" s="145"/>
      <c r="F82" s="145"/>
      <c r="G82" s="145"/>
      <c r="H82" s="145"/>
      <c r="I82" s="145"/>
      <c r="J82" s="145"/>
      <c r="K82" s="145"/>
      <c r="L82" s="145"/>
      <c r="M82" s="145"/>
      <c r="N82" s="145"/>
    </row>
    <row r="83" spans="1:14" ht="33">
      <c r="A83" s="139"/>
      <c r="B83" s="139"/>
      <c r="C83" s="139"/>
      <c r="D83" s="139"/>
      <c r="E83" s="139"/>
      <c r="F83" s="139"/>
      <c r="G83" s="139"/>
      <c r="H83" s="139"/>
      <c r="I83" s="139"/>
      <c r="J83" s="139"/>
      <c r="K83" s="139"/>
      <c r="L83" s="139"/>
      <c r="M83" s="139"/>
      <c r="N83" s="139"/>
    </row>
    <row r="84" spans="1:14" ht="45">
      <c r="A84" s="143" t="s">
        <v>169</v>
      </c>
      <c r="B84" s="141"/>
      <c r="C84" s="141"/>
      <c r="D84" s="141"/>
      <c r="E84" s="139"/>
      <c r="F84" s="139"/>
      <c r="G84" s="139"/>
      <c r="H84" s="139"/>
      <c r="I84" s="139"/>
      <c r="J84" s="139"/>
      <c r="K84" s="139"/>
      <c r="L84" s="139"/>
      <c r="M84" s="139"/>
      <c r="N84" s="139"/>
    </row>
    <row r="85" spans="1:14">
      <c r="A85" s="156"/>
      <c r="B85" s="156"/>
      <c r="C85" s="156"/>
      <c r="D85" s="156"/>
      <c r="E85" s="156"/>
      <c r="F85" s="156"/>
      <c r="G85" s="156"/>
      <c r="H85" s="156"/>
      <c r="I85" s="156"/>
      <c r="J85" s="156"/>
      <c r="K85" s="156"/>
      <c r="L85" s="156"/>
      <c r="M85" s="156"/>
      <c r="N85" s="156"/>
    </row>
    <row r="86" spans="1:14">
      <c r="A86" s="156"/>
      <c r="B86" s="156"/>
      <c r="C86" s="156"/>
      <c r="D86" s="156"/>
      <c r="E86" s="156"/>
      <c r="F86" s="156"/>
      <c r="G86" s="156"/>
      <c r="H86" s="156"/>
      <c r="I86" s="156"/>
      <c r="J86" s="156"/>
      <c r="K86" s="156"/>
      <c r="L86" s="156"/>
      <c r="M86" s="156"/>
      <c r="N86" s="156"/>
    </row>
    <row r="87" spans="1:14">
      <c r="A87" s="156"/>
      <c r="B87" s="156"/>
      <c r="C87" s="156"/>
      <c r="D87" s="156"/>
      <c r="E87" s="156"/>
      <c r="F87" s="156"/>
      <c r="G87" s="156"/>
      <c r="H87" s="156"/>
      <c r="I87" s="156"/>
      <c r="J87" s="156"/>
      <c r="K87" s="156"/>
      <c r="L87" s="156"/>
      <c r="M87" s="156"/>
      <c r="N87" s="156"/>
    </row>
    <row r="88" spans="1:14">
      <c r="A88" s="156"/>
      <c r="B88" s="156"/>
      <c r="C88" s="156"/>
      <c r="D88" s="156"/>
      <c r="E88" s="156"/>
      <c r="F88" s="156"/>
      <c r="G88" s="156"/>
      <c r="H88" s="156"/>
      <c r="I88" s="156"/>
      <c r="J88" s="156"/>
      <c r="K88" s="156"/>
      <c r="L88" s="156"/>
      <c r="M88" s="156"/>
      <c r="N88" s="156"/>
    </row>
    <row r="89" spans="1:14">
      <c r="A89" s="156"/>
      <c r="B89" s="156"/>
      <c r="C89" s="156"/>
      <c r="D89" s="156"/>
      <c r="E89" s="156"/>
      <c r="F89" s="156"/>
      <c r="G89" s="156"/>
      <c r="H89" s="156"/>
      <c r="I89" s="156"/>
      <c r="J89" s="156"/>
      <c r="K89" s="156"/>
      <c r="L89" s="156"/>
      <c r="M89" s="156"/>
      <c r="N89" s="156"/>
    </row>
    <row r="90" spans="1:14">
      <c r="A90" s="156"/>
      <c r="B90" s="156"/>
      <c r="C90" s="156"/>
      <c r="D90" s="156"/>
      <c r="E90" s="156"/>
      <c r="F90" s="156"/>
      <c r="G90" s="156"/>
      <c r="H90" s="156"/>
      <c r="I90" s="156"/>
      <c r="J90" s="156"/>
      <c r="K90" s="156"/>
      <c r="L90" s="156"/>
      <c r="M90" s="156"/>
      <c r="N90" s="156"/>
    </row>
    <row r="91" spans="1:14">
      <c r="A91" s="156"/>
      <c r="B91" s="156"/>
      <c r="C91" s="156"/>
      <c r="D91" s="156"/>
      <c r="E91" s="156"/>
      <c r="F91" s="156"/>
      <c r="G91" s="156"/>
      <c r="H91" s="156"/>
      <c r="I91" s="156"/>
      <c r="J91" s="156"/>
      <c r="K91" s="156"/>
      <c r="L91" s="156"/>
      <c r="M91" s="156"/>
      <c r="N91" s="156"/>
    </row>
    <row r="92" spans="1:14">
      <c r="A92" s="156"/>
      <c r="B92" s="156"/>
      <c r="C92" s="156"/>
      <c r="D92" s="156"/>
      <c r="E92" s="156"/>
      <c r="F92" s="156"/>
      <c r="G92" s="156"/>
      <c r="H92" s="156"/>
      <c r="I92" s="156"/>
      <c r="J92" s="156"/>
      <c r="K92" s="156"/>
      <c r="L92" s="156"/>
      <c r="M92" s="156"/>
      <c r="N92" s="156"/>
    </row>
    <row r="93" spans="1:14">
      <c r="A93" s="156"/>
      <c r="B93" s="156"/>
      <c r="C93" s="156"/>
      <c r="D93" s="156"/>
      <c r="E93" s="156"/>
      <c r="F93" s="156"/>
      <c r="G93" s="156"/>
      <c r="H93" s="156"/>
      <c r="I93" s="156"/>
      <c r="J93" s="156"/>
      <c r="K93" s="156"/>
      <c r="L93" s="156"/>
      <c r="M93" s="156"/>
      <c r="N93" s="156"/>
    </row>
    <row r="94" spans="1:14">
      <c r="A94" s="156"/>
      <c r="B94" s="156"/>
      <c r="C94" s="156"/>
      <c r="D94" s="156"/>
      <c r="E94" s="156"/>
      <c r="F94" s="156"/>
      <c r="G94" s="156"/>
      <c r="H94" s="156"/>
      <c r="I94" s="156"/>
      <c r="J94" s="156"/>
      <c r="K94" s="156"/>
      <c r="L94" s="156"/>
      <c r="M94" s="156"/>
      <c r="N94" s="156"/>
    </row>
    <row r="95" spans="1:14" ht="33">
      <c r="A95" s="139"/>
      <c r="B95" s="139"/>
      <c r="C95" s="139"/>
      <c r="D95" s="139"/>
      <c r="E95" s="139"/>
      <c r="F95" s="139"/>
      <c r="G95" s="139"/>
      <c r="H95" s="139"/>
      <c r="I95" s="139"/>
      <c r="J95" s="139"/>
      <c r="K95" s="139"/>
      <c r="L95" s="139"/>
      <c r="M95" s="139"/>
      <c r="N95" s="139"/>
    </row>
    <row r="96" spans="1:14" ht="45.75">
      <c r="A96" s="146" t="s">
        <v>170</v>
      </c>
      <c r="B96" s="144"/>
      <c r="C96" s="144"/>
      <c r="D96" s="144"/>
      <c r="E96" s="144"/>
      <c r="F96" s="144"/>
      <c r="G96" s="144"/>
      <c r="H96" s="144"/>
      <c r="I96" s="144"/>
      <c r="J96" s="144"/>
      <c r="K96" s="144"/>
      <c r="L96" s="144"/>
      <c r="M96" s="144"/>
      <c r="N96" s="144"/>
    </row>
    <row r="97" spans="1:14" ht="45">
      <c r="A97" s="160" t="s">
        <v>171</v>
      </c>
      <c r="B97" s="160"/>
      <c r="C97" s="160"/>
      <c r="D97" s="160"/>
      <c r="E97" s="160"/>
      <c r="F97" s="160"/>
      <c r="G97" s="160"/>
      <c r="H97" s="160"/>
      <c r="I97" s="160"/>
      <c r="J97" s="160"/>
      <c r="K97" s="160"/>
      <c r="L97" s="160"/>
      <c r="M97" s="160"/>
      <c r="N97" s="160"/>
    </row>
    <row r="98" spans="1:14">
      <c r="A98" s="156"/>
      <c r="B98" s="156"/>
      <c r="C98" s="156"/>
      <c r="D98" s="156"/>
      <c r="E98" s="156"/>
      <c r="F98" s="156"/>
      <c r="G98" s="156"/>
      <c r="H98" s="156"/>
      <c r="I98" s="156"/>
      <c r="J98" s="156"/>
      <c r="K98" s="156"/>
      <c r="L98" s="156"/>
      <c r="M98" s="156"/>
      <c r="N98" s="156"/>
    </row>
    <row r="99" spans="1:14">
      <c r="A99" s="156"/>
      <c r="B99" s="156"/>
      <c r="C99" s="156"/>
      <c r="D99" s="156"/>
      <c r="E99" s="156"/>
      <c r="F99" s="156"/>
      <c r="G99" s="156"/>
      <c r="H99" s="156"/>
      <c r="I99" s="156"/>
      <c r="J99" s="156"/>
      <c r="K99" s="156"/>
      <c r="L99" s="156"/>
      <c r="M99" s="156"/>
      <c r="N99" s="156"/>
    </row>
    <row r="100" spans="1:14">
      <c r="A100" s="156"/>
      <c r="B100" s="156"/>
      <c r="C100" s="156"/>
      <c r="D100" s="156"/>
      <c r="E100" s="156"/>
      <c r="F100" s="156"/>
      <c r="G100" s="156"/>
      <c r="H100" s="156"/>
      <c r="I100" s="156"/>
      <c r="J100" s="156"/>
      <c r="K100" s="156"/>
      <c r="L100" s="156"/>
      <c r="M100" s="156"/>
      <c r="N100" s="156"/>
    </row>
    <row r="101" spans="1:14">
      <c r="A101" s="156"/>
      <c r="B101" s="156"/>
      <c r="C101" s="156"/>
      <c r="D101" s="156"/>
      <c r="E101" s="156"/>
      <c r="F101" s="156"/>
      <c r="G101" s="156"/>
      <c r="H101" s="156"/>
      <c r="I101" s="156"/>
      <c r="J101" s="156"/>
      <c r="K101" s="156"/>
      <c r="L101" s="156"/>
      <c r="M101" s="156"/>
      <c r="N101" s="156"/>
    </row>
    <row r="102" spans="1:14">
      <c r="A102" s="156"/>
      <c r="B102" s="156"/>
      <c r="C102" s="156"/>
      <c r="D102" s="156"/>
      <c r="E102" s="156"/>
      <c r="F102" s="156"/>
      <c r="G102" s="156"/>
      <c r="H102" s="156"/>
      <c r="I102" s="156"/>
      <c r="J102" s="156"/>
      <c r="K102" s="156"/>
      <c r="L102" s="156"/>
      <c r="M102" s="156"/>
      <c r="N102" s="156"/>
    </row>
    <row r="103" spans="1:14">
      <c r="A103" s="156"/>
      <c r="B103" s="156"/>
      <c r="C103" s="156"/>
      <c r="D103" s="156"/>
      <c r="E103" s="156"/>
      <c r="F103" s="156"/>
      <c r="G103" s="156"/>
      <c r="H103" s="156"/>
      <c r="I103" s="156"/>
      <c r="J103" s="156"/>
      <c r="K103" s="156"/>
      <c r="L103" s="156"/>
      <c r="M103" s="156"/>
      <c r="N103" s="156"/>
    </row>
    <row r="104" spans="1:14">
      <c r="A104" s="156"/>
      <c r="B104" s="156"/>
      <c r="C104" s="156"/>
      <c r="D104" s="156"/>
      <c r="E104" s="156"/>
      <c r="F104" s="156"/>
      <c r="G104" s="156"/>
      <c r="H104" s="156"/>
      <c r="I104" s="156"/>
      <c r="J104" s="156"/>
      <c r="K104" s="156"/>
      <c r="L104" s="156"/>
      <c r="M104" s="156"/>
      <c r="N104" s="156"/>
    </row>
    <row r="105" spans="1:14">
      <c r="A105" s="156"/>
      <c r="B105" s="156"/>
      <c r="C105" s="156"/>
      <c r="D105" s="156"/>
      <c r="E105" s="156"/>
      <c r="F105" s="156"/>
      <c r="G105" s="156"/>
      <c r="H105" s="156"/>
      <c r="I105" s="156"/>
      <c r="J105" s="156"/>
      <c r="K105" s="156"/>
      <c r="L105" s="156"/>
      <c r="M105" s="156"/>
      <c r="N105" s="156"/>
    </row>
    <row r="106" spans="1:14">
      <c r="A106" s="156"/>
      <c r="B106" s="156"/>
      <c r="C106" s="156"/>
      <c r="D106" s="156"/>
      <c r="E106" s="156"/>
      <c r="F106" s="156"/>
      <c r="G106" s="156"/>
      <c r="H106" s="156"/>
      <c r="I106" s="156"/>
      <c r="J106" s="156"/>
      <c r="K106" s="156"/>
      <c r="L106" s="156"/>
      <c r="M106" s="156"/>
      <c r="N106" s="156"/>
    </row>
    <row r="107" spans="1:14" ht="34.5" customHeight="1">
      <c r="A107" s="139" t="s">
        <v>172</v>
      </c>
      <c r="B107" s="139"/>
      <c r="C107" s="139"/>
      <c r="D107" s="139"/>
      <c r="E107" s="139"/>
      <c r="F107" s="139"/>
      <c r="G107" s="139"/>
      <c r="H107" s="139"/>
      <c r="I107" s="139"/>
      <c r="J107" s="139"/>
      <c r="K107" s="139"/>
      <c r="L107" s="139"/>
      <c r="M107" s="139"/>
      <c r="N107" s="139"/>
    </row>
    <row r="108" spans="1:14" ht="45.75">
      <c r="A108" s="144"/>
      <c r="B108" s="139"/>
      <c r="C108" s="139"/>
      <c r="D108" s="139"/>
      <c r="E108" s="139"/>
      <c r="F108" s="139"/>
      <c r="G108" s="139"/>
      <c r="H108" s="139"/>
      <c r="I108" s="139"/>
      <c r="J108" s="139"/>
      <c r="K108" s="139"/>
      <c r="L108" s="139"/>
      <c r="M108" s="139"/>
      <c r="N108" s="139"/>
    </row>
    <row r="109" spans="1:14" ht="33">
      <c r="A109" s="139"/>
      <c r="B109" s="139"/>
      <c r="C109" s="139"/>
      <c r="D109" s="139"/>
      <c r="E109" s="139"/>
      <c r="F109" s="139"/>
      <c r="G109" s="139"/>
      <c r="H109" s="139"/>
      <c r="I109" s="139"/>
      <c r="J109" s="139"/>
      <c r="K109" s="139"/>
      <c r="L109" s="139"/>
      <c r="M109" s="139"/>
      <c r="N109" s="139"/>
    </row>
    <row r="110" spans="1:14" ht="33">
      <c r="A110" s="139"/>
      <c r="B110" s="139"/>
      <c r="C110" s="139"/>
      <c r="D110" s="139"/>
      <c r="E110" s="139"/>
      <c r="F110" s="139"/>
      <c r="G110" s="139"/>
      <c r="H110" s="139"/>
      <c r="I110" s="139"/>
      <c r="J110" s="139"/>
      <c r="K110" s="139"/>
      <c r="L110" s="139"/>
      <c r="M110" s="139"/>
      <c r="N110" s="139"/>
    </row>
    <row r="120" spans="1:4" ht="3.75" customHeight="1">
      <c r="A120" s="140" t="s">
        <v>173</v>
      </c>
      <c r="B120" s="140"/>
      <c r="C120" s="140"/>
    </row>
    <row r="121" spans="1:4" hidden="1"/>
    <row r="122" spans="1:4" ht="27" hidden="1" thickBot="1">
      <c r="A122" s="153"/>
      <c r="B122" s="153"/>
      <c r="C122" s="153"/>
      <c r="D122" s="153"/>
    </row>
  </sheetData>
  <mergeCells count="11">
    <mergeCell ref="A98:N106"/>
    <mergeCell ref="A47:N58"/>
    <mergeCell ref="A62:N69"/>
    <mergeCell ref="A73:N81"/>
    <mergeCell ref="A85:N94"/>
    <mergeCell ref="A97:N97"/>
    <mergeCell ref="A1:N1"/>
    <mergeCell ref="A9:N10"/>
    <mergeCell ref="A12:N13"/>
    <mergeCell ref="A17:N17"/>
    <mergeCell ref="A19:N28"/>
  </mergeCells>
  <pageMargins left="0.7" right="0.7" top="0.75" bottom="0.75" header="0.3" footer="0.3"/>
  <pageSetup scale="23" orientation="portrait" r:id="rId1"/>
  <drawing r:id="rId2"/>
</worksheet>
</file>

<file path=xl/worksheets/sheet3.xml><?xml version="1.0" encoding="utf-8"?>
<worksheet xmlns="http://schemas.openxmlformats.org/spreadsheetml/2006/main" xmlns:r="http://schemas.openxmlformats.org/officeDocument/2006/relationships">
  <dimension ref="A1:M46"/>
  <sheetViews>
    <sheetView topLeftCell="A16" workbookViewId="0">
      <selection activeCell="H25" sqref="H25"/>
    </sheetView>
  </sheetViews>
  <sheetFormatPr defaultRowHeight="15.75"/>
  <cols>
    <col min="1" max="1" width="8.85546875" style="45" customWidth="1"/>
    <col min="2" max="2" width="25.140625" style="45" customWidth="1"/>
    <col min="3" max="3" width="21" style="45" customWidth="1"/>
    <col min="4" max="4" width="21.7109375" style="45" customWidth="1"/>
    <col min="5" max="5" width="17.42578125" style="45" customWidth="1"/>
    <col min="6" max="6" width="20.7109375" style="45" customWidth="1"/>
    <col min="7" max="7" width="22.85546875" style="45" customWidth="1"/>
    <col min="8" max="8" width="22.140625" style="45" customWidth="1"/>
    <col min="9" max="9" width="17.42578125" style="45" customWidth="1"/>
    <col min="10" max="10" width="16.28515625" style="45" customWidth="1"/>
    <col min="11" max="12" width="9.140625" style="45"/>
    <col min="13" max="13" width="14.5703125" style="45" bestFit="1" customWidth="1"/>
    <col min="14" max="16384" width="9.140625" style="45"/>
  </cols>
  <sheetData>
    <row r="1" spans="1:13">
      <c r="A1" s="1" t="s">
        <v>0</v>
      </c>
      <c r="B1" s="56"/>
      <c r="C1" s="56"/>
      <c r="D1" s="56"/>
      <c r="E1" s="56"/>
      <c r="F1" s="56"/>
      <c r="G1" s="56"/>
      <c r="H1" s="56"/>
      <c r="I1" s="56"/>
      <c r="J1" s="56"/>
    </row>
    <row r="2" spans="1:13">
      <c r="A2" s="1" t="s">
        <v>1</v>
      </c>
      <c r="B2" s="56"/>
      <c r="C2" s="56"/>
      <c r="D2" s="56"/>
      <c r="E2" s="56"/>
      <c r="F2" s="56"/>
      <c r="G2" s="56"/>
      <c r="H2" s="56"/>
      <c r="I2" s="56"/>
      <c r="J2" s="56"/>
    </row>
    <row r="3" spans="1:13" ht="16.5" thickBot="1">
      <c r="A3" s="1" t="s">
        <v>2</v>
      </c>
      <c r="B3" s="56"/>
      <c r="C3" s="56"/>
      <c r="D3" s="56"/>
      <c r="E3" s="56"/>
      <c r="F3" s="56"/>
      <c r="G3" s="56"/>
      <c r="H3" s="56"/>
      <c r="I3" s="56"/>
      <c r="J3" s="56"/>
    </row>
    <row r="4" spans="1:13" ht="48" thickBot="1">
      <c r="A4" s="30" t="s">
        <v>3</v>
      </c>
      <c r="B4" s="46" t="s">
        <v>4</v>
      </c>
      <c r="C4" s="163" t="s">
        <v>5</v>
      </c>
      <c r="D4" s="164"/>
      <c r="E4" s="164"/>
      <c r="F4" s="165" t="s">
        <v>6</v>
      </c>
      <c r="G4" s="166"/>
      <c r="H4" s="165" t="s">
        <v>7</v>
      </c>
      <c r="I4" s="166"/>
      <c r="J4" s="56"/>
    </row>
    <row r="5" spans="1:13" ht="30.75" customHeight="1" thickBot="1">
      <c r="A5" s="167" t="s">
        <v>8</v>
      </c>
      <c r="B5" s="168"/>
      <c r="C5" s="168"/>
      <c r="D5" s="168"/>
      <c r="E5" s="168"/>
      <c r="F5" s="168"/>
      <c r="G5" s="168"/>
      <c r="H5" s="168"/>
      <c r="I5" s="169"/>
      <c r="J5" s="56"/>
    </row>
    <row r="6" spans="1:13">
      <c r="A6" s="56"/>
      <c r="B6" s="56"/>
      <c r="C6" s="56"/>
      <c r="D6" s="56"/>
      <c r="E6" s="56"/>
      <c r="F6" s="56"/>
      <c r="G6" s="56"/>
      <c r="H6" s="56"/>
      <c r="I6" s="56"/>
      <c r="J6" s="56"/>
    </row>
    <row r="7" spans="1:13">
      <c r="A7" s="56"/>
      <c r="B7" s="56"/>
      <c r="C7" s="56"/>
      <c r="D7" s="56"/>
      <c r="E7" s="56"/>
      <c r="F7" s="56"/>
      <c r="G7" s="56"/>
      <c r="H7" s="56"/>
      <c r="I7" s="56"/>
      <c r="J7" s="56"/>
    </row>
    <row r="8" spans="1:13">
      <c r="A8" s="56"/>
      <c r="B8" s="56"/>
      <c r="C8" s="56"/>
      <c r="D8" s="56"/>
      <c r="E8" s="56"/>
      <c r="F8" s="56"/>
      <c r="G8" s="56"/>
      <c r="H8" s="56"/>
      <c r="I8" s="56"/>
      <c r="J8" s="56"/>
    </row>
    <row r="9" spans="1:13" ht="18.75">
      <c r="A9" s="44" t="s">
        <v>9</v>
      </c>
      <c r="B9" s="56"/>
      <c r="C9" s="56"/>
      <c r="D9" s="56"/>
      <c r="E9" s="56"/>
      <c r="F9" s="56"/>
      <c r="G9" s="56"/>
      <c r="H9" s="55"/>
      <c r="I9" s="56"/>
      <c r="J9" s="56"/>
    </row>
    <row r="10" spans="1:13" ht="19.5" thickBot="1">
      <c r="A10" s="44" t="s">
        <v>10</v>
      </c>
      <c r="B10" s="56"/>
      <c r="C10" s="56"/>
      <c r="D10" s="56"/>
      <c r="E10" s="56"/>
      <c r="F10" s="56"/>
      <c r="G10" s="56"/>
      <c r="H10" s="56"/>
      <c r="I10" s="56"/>
      <c r="J10" s="56"/>
    </row>
    <row r="11" spans="1:13" ht="30.75" customHeight="1" thickBot="1">
      <c r="A11" s="161" t="s">
        <v>3</v>
      </c>
      <c r="B11" s="161" t="s">
        <v>4</v>
      </c>
      <c r="C11" s="170" t="s">
        <v>55</v>
      </c>
      <c r="D11" s="171"/>
      <c r="E11" s="172"/>
      <c r="F11" s="173" t="s">
        <v>56</v>
      </c>
      <c r="G11" s="175" t="s">
        <v>147</v>
      </c>
      <c r="H11" s="177" t="s">
        <v>148</v>
      </c>
      <c r="I11" s="161" t="s">
        <v>149</v>
      </c>
      <c r="J11" s="161" t="s">
        <v>52</v>
      </c>
    </row>
    <row r="12" spans="1:13" ht="146.25" customHeight="1" thickBot="1">
      <c r="A12" s="162"/>
      <c r="B12" s="162"/>
      <c r="C12" s="60" t="s">
        <v>54</v>
      </c>
      <c r="D12" s="60" t="s">
        <v>150</v>
      </c>
      <c r="E12" s="60" t="s">
        <v>11</v>
      </c>
      <c r="F12" s="174"/>
      <c r="G12" s="176"/>
      <c r="H12" s="178"/>
      <c r="I12" s="162"/>
      <c r="J12" s="162"/>
    </row>
    <row r="13" spans="1:13" ht="16.5" thickBot="1">
      <c r="A13" s="35">
        <v>1</v>
      </c>
      <c r="B13" s="49">
        <v>2</v>
      </c>
      <c r="C13" s="2">
        <v>3</v>
      </c>
      <c r="D13" s="2">
        <v>4</v>
      </c>
      <c r="E13" s="2">
        <v>5</v>
      </c>
      <c r="F13" s="36">
        <v>6</v>
      </c>
      <c r="G13" s="36">
        <v>7</v>
      </c>
      <c r="H13" s="36">
        <v>8</v>
      </c>
      <c r="I13" s="36">
        <v>9</v>
      </c>
      <c r="J13" s="36">
        <v>10</v>
      </c>
    </row>
    <row r="14" spans="1:13" ht="36" customHeight="1" thickBot="1">
      <c r="A14" s="35">
        <v>11000</v>
      </c>
      <c r="B14" s="36" t="s">
        <v>12</v>
      </c>
      <c r="C14" s="47">
        <v>6398365</v>
      </c>
      <c r="D14" s="47">
        <v>3098780.18</v>
      </c>
      <c r="E14" s="47">
        <f>D14/C14*100</f>
        <v>48.430812871725827</v>
      </c>
      <c r="F14" s="47">
        <f>3493111.19+2195613.8+600031.01</f>
        <v>6288756</v>
      </c>
      <c r="G14" s="130">
        <f>1313585.62+778924.06+209236.27+260735.9+161116.44+43276.78+913.5</f>
        <v>2767788.57</v>
      </c>
      <c r="H14" s="130">
        <v>2767788.57</v>
      </c>
      <c r="I14" s="47">
        <f>H14/G14*100</f>
        <v>100</v>
      </c>
      <c r="J14" s="48">
        <f>H14/F14</f>
        <v>0.44011702314416395</v>
      </c>
    </row>
    <row r="15" spans="1:13" ht="36" customHeight="1" thickBot="1">
      <c r="A15" s="35">
        <v>13000</v>
      </c>
      <c r="B15" s="36" t="s">
        <v>13</v>
      </c>
      <c r="C15" s="47">
        <v>1758000</v>
      </c>
      <c r="D15" s="47">
        <v>474395.71</v>
      </c>
      <c r="E15" s="47">
        <f t="shared" ref="E15:E19" si="0">D15/C15*100</f>
        <v>26.984966439135384</v>
      </c>
      <c r="F15" s="47">
        <f>538982+1074777+90000</f>
        <v>1703759</v>
      </c>
      <c r="G15" s="47">
        <f>325000+609000+73500</f>
        <v>1007500</v>
      </c>
      <c r="H15" s="47">
        <f>264694.26+391688.46+56029.55</f>
        <v>712412.27</v>
      </c>
      <c r="I15" s="47">
        <f t="shared" ref="I15:I19" si="1">H15/G15*100</f>
        <v>70.710895285359797</v>
      </c>
      <c r="J15" s="48">
        <f t="shared" ref="J15:J19" si="2">H15/F15</f>
        <v>0.41814145662620122</v>
      </c>
      <c r="M15" s="61"/>
    </row>
    <row r="16" spans="1:13" ht="36" customHeight="1" thickBot="1">
      <c r="A16" s="35">
        <v>13200</v>
      </c>
      <c r="B16" s="36" t="s">
        <v>14</v>
      </c>
      <c r="C16" s="47">
        <v>221000</v>
      </c>
      <c r="D16" s="47">
        <v>111176.76</v>
      </c>
      <c r="E16" s="47">
        <f t="shared" si="0"/>
        <v>50.30622624434389</v>
      </c>
      <c r="F16" s="47">
        <v>241000</v>
      </c>
      <c r="G16" s="47">
        <v>117000</v>
      </c>
      <c r="H16" s="47">
        <v>95275.81</v>
      </c>
      <c r="I16" s="47">
        <f t="shared" si="1"/>
        <v>81.432316239316236</v>
      </c>
      <c r="J16" s="48">
        <f t="shared" si="2"/>
        <v>0.39533531120331949</v>
      </c>
    </row>
    <row r="17" spans="1:12" ht="36" customHeight="1" thickBot="1">
      <c r="A17" s="35">
        <v>21000</v>
      </c>
      <c r="B17" s="36" t="s">
        <v>15</v>
      </c>
      <c r="C17" s="47">
        <v>30000</v>
      </c>
      <c r="D17" s="47">
        <v>27700</v>
      </c>
      <c r="E17" s="47">
        <f t="shared" si="0"/>
        <v>92.333333333333329</v>
      </c>
      <c r="F17" s="47">
        <v>60000</v>
      </c>
      <c r="G17" s="47">
        <v>60000</v>
      </c>
      <c r="H17" s="104">
        <v>59320</v>
      </c>
      <c r="I17" s="47">
        <f>H17/G17*100</f>
        <v>98.866666666666674</v>
      </c>
      <c r="J17" s="48">
        <f>H17/G17</f>
        <v>0.98866666666666669</v>
      </c>
    </row>
    <row r="18" spans="1:12" ht="36" customHeight="1" thickBot="1">
      <c r="A18" s="35">
        <v>30000</v>
      </c>
      <c r="B18" s="36" t="s">
        <v>16</v>
      </c>
      <c r="C18" s="47">
        <v>324000</v>
      </c>
      <c r="D18" s="47">
        <v>20755</v>
      </c>
      <c r="E18" s="47">
        <f t="shared" si="0"/>
        <v>6.4058641975308639</v>
      </c>
      <c r="F18" s="47">
        <v>1096000</v>
      </c>
      <c r="G18" s="47">
        <v>1096000</v>
      </c>
      <c r="H18" s="47">
        <v>284507.99</v>
      </c>
      <c r="I18" s="47">
        <f>H18/G18*100</f>
        <v>25.958758211678834</v>
      </c>
      <c r="J18" s="48">
        <f>H18/F18</f>
        <v>0.25958758211678834</v>
      </c>
    </row>
    <row r="19" spans="1:12" ht="36" customHeight="1" thickBot="1">
      <c r="A19" s="35"/>
      <c r="B19" s="36" t="s">
        <v>17</v>
      </c>
      <c r="C19" s="53">
        <f>SUM(C14:C18)</f>
        <v>8731365</v>
      </c>
      <c r="D19" s="53">
        <f>SUM(D14:D18)</f>
        <v>3732807.65</v>
      </c>
      <c r="E19" s="53">
        <f t="shared" si="0"/>
        <v>42.751707779940482</v>
      </c>
      <c r="F19" s="53">
        <f>SUM(F14:F18)</f>
        <v>9389515</v>
      </c>
      <c r="G19" s="53">
        <f>SUM(G14:G18)</f>
        <v>5048288.57</v>
      </c>
      <c r="H19" s="53">
        <f>SUM(H14:H18)</f>
        <v>3919304.6399999997</v>
      </c>
      <c r="I19" s="53">
        <f t="shared" si="1"/>
        <v>77.636303583968839</v>
      </c>
      <c r="J19" s="54">
        <f t="shared" si="2"/>
        <v>0.41741289512823609</v>
      </c>
    </row>
    <row r="22" spans="1:12">
      <c r="H22" s="61"/>
    </row>
    <row r="23" spans="1:12">
      <c r="H23" s="61"/>
    </row>
    <row r="24" spans="1:12">
      <c r="H24" s="61"/>
    </row>
    <row r="28" spans="1:12">
      <c r="H28" s="149"/>
      <c r="I28" s="149"/>
      <c r="J28" s="149"/>
      <c r="K28" s="149"/>
      <c r="L28" s="149"/>
    </row>
    <row r="29" spans="1:12" ht="16.5">
      <c r="H29" s="149"/>
      <c r="I29" s="150"/>
      <c r="J29" s="149"/>
      <c r="K29" s="149"/>
      <c r="L29" s="149"/>
    </row>
    <row r="30" spans="1:12" ht="16.5">
      <c r="H30" s="149"/>
      <c r="I30" s="150"/>
      <c r="J30" s="151"/>
      <c r="K30" s="149"/>
      <c r="L30" s="149"/>
    </row>
    <row r="31" spans="1:12" ht="16.5">
      <c r="H31" s="149"/>
      <c r="I31" s="150"/>
      <c r="J31" s="151"/>
      <c r="K31" s="149"/>
      <c r="L31" s="149"/>
    </row>
    <row r="32" spans="1:12" ht="16.5">
      <c r="H32" s="149"/>
      <c r="I32" s="150"/>
      <c r="J32" s="151"/>
      <c r="K32" s="149"/>
      <c r="L32" s="149"/>
    </row>
    <row r="33" spans="8:12" ht="16.5">
      <c r="H33" s="149"/>
      <c r="I33" s="150"/>
      <c r="J33" s="151"/>
      <c r="K33" s="149"/>
      <c r="L33" s="149"/>
    </row>
    <row r="34" spans="8:12" ht="16.5">
      <c r="H34" s="149"/>
      <c r="I34" s="150"/>
      <c r="J34" s="151"/>
      <c r="K34" s="149"/>
      <c r="L34" s="149"/>
    </row>
    <row r="35" spans="8:12" ht="16.5">
      <c r="H35" s="149"/>
      <c r="I35" s="152"/>
      <c r="J35" s="151"/>
      <c r="K35" s="149"/>
      <c r="L35" s="149"/>
    </row>
    <row r="36" spans="8:12" ht="16.5">
      <c r="H36" s="149"/>
      <c r="I36" s="152"/>
      <c r="J36" s="151"/>
      <c r="K36" s="149"/>
      <c r="L36" s="149"/>
    </row>
    <row r="37" spans="8:12">
      <c r="H37" s="149"/>
      <c r="I37" s="149"/>
      <c r="J37" s="151"/>
      <c r="K37" s="149"/>
      <c r="L37" s="149"/>
    </row>
    <row r="38" spans="8:12">
      <c r="H38" s="149"/>
      <c r="I38" s="149"/>
      <c r="J38" s="149"/>
      <c r="K38" s="149"/>
      <c r="L38" s="149"/>
    </row>
    <row r="39" spans="8:12">
      <c r="H39" s="149"/>
      <c r="I39" s="149"/>
      <c r="J39" s="149"/>
      <c r="K39" s="149"/>
      <c r="L39" s="149"/>
    </row>
    <row r="40" spans="8:12">
      <c r="H40" s="149"/>
      <c r="I40" s="149"/>
      <c r="J40" s="149"/>
      <c r="K40" s="149"/>
      <c r="L40" s="149"/>
    </row>
    <row r="41" spans="8:12" ht="16.5">
      <c r="H41" s="149"/>
      <c r="I41" s="150"/>
      <c r="J41" s="149"/>
      <c r="K41" s="149"/>
      <c r="L41" s="149"/>
    </row>
    <row r="42" spans="8:12" ht="16.5">
      <c r="H42" s="149"/>
      <c r="I42" s="150"/>
      <c r="J42" s="149"/>
      <c r="K42" s="149"/>
      <c r="L42" s="149"/>
    </row>
    <row r="43" spans="8:12" ht="16.5">
      <c r="H43" s="149"/>
      <c r="I43" s="150"/>
      <c r="J43" s="149"/>
      <c r="K43" s="149"/>
      <c r="L43" s="149"/>
    </row>
    <row r="44" spans="8:12" ht="16.5">
      <c r="H44" s="149"/>
      <c r="I44" s="150"/>
      <c r="J44" s="149"/>
      <c r="K44" s="149"/>
      <c r="L44" s="149"/>
    </row>
    <row r="45" spans="8:12">
      <c r="H45" s="149"/>
      <c r="I45" s="149"/>
      <c r="J45" s="151"/>
      <c r="K45" s="149"/>
      <c r="L45" s="149"/>
    </row>
    <row r="46" spans="8:12">
      <c r="H46" s="149"/>
      <c r="I46" s="149"/>
      <c r="J46" s="149"/>
      <c r="K46" s="149"/>
      <c r="L46" s="149"/>
    </row>
  </sheetData>
  <mergeCells count="12">
    <mergeCell ref="I11:I12"/>
    <mergeCell ref="J11:J12"/>
    <mergeCell ref="C4:E4"/>
    <mergeCell ref="F4:G4"/>
    <mergeCell ref="H4:I4"/>
    <mergeCell ref="A5:I5"/>
    <mergeCell ref="A11:A12"/>
    <mergeCell ref="B11:B12"/>
    <mergeCell ref="C11:E11"/>
    <mergeCell ref="F11:F12"/>
    <mergeCell ref="G11:G12"/>
    <mergeCell ref="H11:H12"/>
  </mergeCells>
  <pageMargins left="0.7" right="0.7" top="0.75" bottom="0.75" header="0.3" footer="0.3"/>
  <pageSetup scale="46" orientation="portrait" verticalDpi="0" r:id="rId1"/>
</worksheet>
</file>

<file path=xl/worksheets/sheet4.xml><?xml version="1.0" encoding="utf-8"?>
<worksheet xmlns="http://schemas.openxmlformats.org/spreadsheetml/2006/main" xmlns:r="http://schemas.openxmlformats.org/officeDocument/2006/relationships">
  <dimension ref="A1:J20"/>
  <sheetViews>
    <sheetView workbookViewId="0">
      <selection activeCell="I7" sqref="I7"/>
    </sheetView>
  </sheetViews>
  <sheetFormatPr defaultRowHeight="15.75"/>
  <cols>
    <col min="1" max="1" width="10.42578125" style="6" bestFit="1" customWidth="1"/>
    <col min="2" max="3" width="9.140625" style="56"/>
    <col min="4" max="5" width="27.42578125" style="56" customWidth="1"/>
    <col min="6" max="6" width="20.42578125" style="6" customWidth="1"/>
    <col min="7" max="7" width="17.85546875" style="6" customWidth="1"/>
    <col min="8" max="8" width="20.7109375" style="6" customWidth="1"/>
    <col min="9" max="9" width="21.42578125" style="6" customWidth="1"/>
    <col min="10" max="10" width="20.5703125" style="56" customWidth="1"/>
    <col min="11" max="16384" width="9.140625" style="56"/>
  </cols>
  <sheetData>
    <row r="1" spans="1:10">
      <c r="B1" s="186"/>
      <c r="C1" s="186"/>
      <c r="D1" s="186"/>
    </row>
    <row r="2" spans="1:10">
      <c r="A2" s="7" t="s">
        <v>21</v>
      </c>
      <c r="B2" s="187" t="s">
        <v>45</v>
      </c>
      <c r="C2" s="187"/>
      <c r="D2" s="187"/>
      <c r="E2" s="187"/>
      <c r="F2" s="187"/>
      <c r="G2" s="187"/>
      <c r="H2" s="8"/>
    </row>
    <row r="3" spans="1:10" ht="16.5" thickBot="1">
      <c r="B3" s="188"/>
      <c r="C3" s="188"/>
      <c r="D3" s="188"/>
      <c r="E3" s="52"/>
    </row>
    <row r="4" spans="1:10" ht="16.5" thickBot="1">
      <c r="A4" s="9"/>
      <c r="B4" s="189"/>
      <c r="C4" s="189"/>
      <c r="D4" s="190"/>
      <c r="E4" s="57"/>
      <c r="F4" s="191" t="s">
        <v>53</v>
      </c>
      <c r="G4" s="192"/>
      <c r="H4" s="10"/>
      <c r="I4" s="59" t="s">
        <v>57</v>
      </c>
      <c r="J4" s="10"/>
    </row>
    <row r="5" spans="1:10" ht="29.25" customHeight="1">
      <c r="A5" s="179">
        <v>30000</v>
      </c>
      <c r="B5" s="181" t="s">
        <v>22</v>
      </c>
      <c r="C5" s="182"/>
      <c r="D5" s="183"/>
      <c r="E5" s="184" t="s">
        <v>58</v>
      </c>
      <c r="F5" s="184" t="s">
        <v>152</v>
      </c>
      <c r="G5" s="184" t="s">
        <v>25</v>
      </c>
      <c r="H5" s="184" t="s">
        <v>59</v>
      </c>
      <c r="I5" s="184" t="s">
        <v>148</v>
      </c>
      <c r="J5" s="42" t="s">
        <v>11</v>
      </c>
    </row>
    <row r="6" spans="1:10" ht="16.5" thickBot="1">
      <c r="A6" s="180"/>
      <c r="B6" s="204" t="s">
        <v>23</v>
      </c>
      <c r="C6" s="205"/>
      <c r="D6" s="206"/>
      <c r="E6" s="185"/>
      <c r="F6" s="185"/>
      <c r="G6" s="185"/>
      <c r="H6" s="185"/>
      <c r="I6" s="185"/>
      <c r="J6" s="42"/>
    </row>
    <row r="7" spans="1:10" ht="27.75" customHeight="1" thickBot="1">
      <c r="A7" s="9"/>
      <c r="B7" s="207" t="s">
        <v>27</v>
      </c>
      <c r="C7" s="207"/>
      <c r="D7" s="208"/>
      <c r="E7" s="11">
        <f>E9</f>
        <v>324000</v>
      </c>
      <c r="F7" s="11">
        <f>F14</f>
        <v>20755</v>
      </c>
      <c r="G7" s="43">
        <f>F7/E7*100</f>
        <v>6.4058641975308639</v>
      </c>
      <c r="H7" s="11">
        <f>H11+H14+H15+H16+H17+H18+H20</f>
        <v>1096000</v>
      </c>
      <c r="I7" s="11">
        <f>I16</f>
        <v>278382.99</v>
      </c>
      <c r="J7" s="43">
        <f>I7/H7*100</f>
        <v>25.399907846715326</v>
      </c>
    </row>
    <row r="8" spans="1:10" ht="16.5" thickBot="1">
      <c r="B8" s="209"/>
      <c r="C8" s="209"/>
      <c r="D8" s="209"/>
      <c r="E8" s="6"/>
      <c r="G8" s="56"/>
    </row>
    <row r="9" spans="1:10">
      <c r="A9" s="193" t="s">
        <v>51</v>
      </c>
      <c r="B9" s="195" t="s">
        <v>41</v>
      </c>
      <c r="C9" s="196"/>
      <c r="D9" s="197"/>
      <c r="E9" s="201">
        <f>E14+E15+E16</f>
        <v>324000</v>
      </c>
      <c r="F9" s="201">
        <f>F7</f>
        <v>20755</v>
      </c>
      <c r="G9" s="202"/>
      <c r="H9" s="201">
        <f>H7</f>
        <v>1096000</v>
      </c>
      <c r="I9" s="201">
        <f>I14+I16</f>
        <v>284507.99</v>
      </c>
      <c r="J9" s="202">
        <f>I9/H9*100</f>
        <v>25.958758211678834</v>
      </c>
    </row>
    <row r="10" spans="1:10" ht="16.5" thickBot="1">
      <c r="A10" s="194"/>
      <c r="B10" s="198"/>
      <c r="C10" s="199"/>
      <c r="D10" s="200"/>
      <c r="E10" s="201"/>
      <c r="F10" s="201"/>
      <c r="G10" s="203"/>
      <c r="H10" s="201"/>
      <c r="I10" s="201"/>
      <c r="J10" s="203"/>
    </row>
    <row r="11" spans="1:10" ht="57.75" customHeight="1" thickBot="1">
      <c r="A11" s="12">
        <v>8001</v>
      </c>
      <c r="B11" s="211" t="s">
        <v>46</v>
      </c>
      <c r="C11" s="212"/>
      <c r="D11" s="213"/>
      <c r="E11" s="39"/>
      <c r="F11" s="39"/>
      <c r="G11" s="5"/>
      <c r="H11" s="39">
        <v>1000</v>
      </c>
      <c r="I11" s="39"/>
      <c r="J11" s="5"/>
    </row>
    <row r="12" spans="1:10" ht="57.75" customHeight="1" thickBot="1">
      <c r="A12" s="12">
        <v>12907</v>
      </c>
      <c r="B12" s="211" t="s">
        <v>47</v>
      </c>
      <c r="C12" s="212"/>
      <c r="D12" s="213"/>
      <c r="E12" s="39"/>
      <c r="F12" s="39"/>
      <c r="G12" s="38"/>
      <c r="H12" s="39"/>
      <c r="I12" s="39"/>
      <c r="J12" s="38"/>
    </row>
    <row r="13" spans="1:10" ht="57.75" customHeight="1" thickBot="1">
      <c r="A13" s="12">
        <v>10198</v>
      </c>
      <c r="B13" s="211" t="s">
        <v>48</v>
      </c>
      <c r="C13" s="212"/>
      <c r="D13" s="213"/>
      <c r="E13" s="39"/>
      <c r="F13" s="39">
        <v>0</v>
      </c>
      <c r="G13" s="5"/>
      <c r="H13" s="39"/>
      <c r="I13" s="39"/>
      <c r="J13" s="5"/>
    </row>
    <row r="14" spans="1:10" ht="57.75" customHeight="1" thickBot="1">
      <c r="A14" s="13">
        <v>12609</v>
      </c>
      <c r="B14" s="211" t="s">
        <v>49</v>
      </c>
      <c r="C14" s="212"/>
      <c r="D14" s="213"/>
      <c r="E14" s="39">
        <v>20960</v>
      </c>
      <c r="F14" s="39">
        <v>20755</v>
      </c>
      <c r="G14" s="43">
        <f>F14/E14*100</f>
        <v>99.021946564885496</v>
      </c>
      <c r="H14" s="39">
        <v>6125</v>
      </c>
      <c r="I14" s="39">
        <v>6125</v>
      </c>
      <c r="J14" s="43"/>
    </row>
    <row r="15" spans="1:10" ht="57.75" customHeight="1" thickBot="1">
      <c r="A15" s="12">
        <v>12979</v>
      </c>
      <c r="B15" s="211" t="s">
        <v>50</v>
      </c>
      <c r="C15" s="212"/>
      <c r="D15" s="213"/>
      <c r="E15" s="40">
        <v>3040</v>
      </c>
      <c r="F15" s="40"/>
      <c r="G15" s="43"/>
      <c r="H15" s="40">
        <v>393875</v>
      </c>
      <c r="I15" s="40"/>
      <c r="J15" s="43"/>
    </row>
    <row r="16" spans="1:10" ht="57.75" customHeight="1" thickBot="1">
      <c r="A16" s="12">
        <v>13431</v>
      </c>
      <c r="B16" s="214" t="s">
        <v>60</v>
      </c>
      <c r="C16" s="215"/>
      <c r="D16" s="216"/>
      <c r="E16" s="40">
        <v>300000</v>
      </c>
      <c r="F16" s="40"/>
      <c r="G16" s="43"/>
      <c r="H16" s="40">
        <v>369000</v>
      </c>
      <c r="I16" s="40">
        <v>278382.99</v>
      </c>
      <c r="J16" s="43">
        <f>I16/H16*100</f>
        <v>75.442544715447156</v>
      </c>
    </row>
    <row r="17" spans="1:10" ht="57.75" customHeight="1" thickBot="1">
      <c r="A17" s="12">
        <v>14311</v>
      </c>
      <c r="B17" s="217" t="s">
        <v>61</v>
      </c>
      <c r="C17" s="218"/>
      <c r="D17" s="219"/>
      <c r="E17" s="40"/>
      <c r="F17" s="40"/>
      <c r="G17" s="43"/>
      <c r="H17" s="40">
        <v>55000</v>
      </c>
      <c r="I17" s="40"/>
      <c r="J17" s="43"/>
    </row>
    <row r="18" spans="1:10" ht="57.75" customHeight="1">
      <c r="A18" s="41">
        <v>14312</v>
      </c>
      <c r="B18" s="210" t="s">
        <v>62</v>
      </c>
      <c r="C18" s="210"/>
      <c r="D18" s="210"/>
      <c r="E18" s="40"/>
      <c r="F18" s="40"/>
      <c r="G18" s="43"/>
      <c r="H18" s="40">
        <v>1000</v>
      </c>
      <c r="I18" s="40"/>
      <c r="J18" s="43"/>
    </row>
    <row r="19" spans="1:10" ht="57.75" customHeight="1">
      <c r="A19" s="41">
        <v>14311</v>
      </c>
      <c r="B19" s="210" t="s">
        <v>63</v>
      </c>
      <c r="C19" s="210"/>
      <c r="D19" s="210"/>
      <c r="E19" s="40"/>
      <c r="F19" s="40"/>
      <c r="G19" s="43"/>
      <c r="H19" s="40"/>
      <c r="I19" s="40"/>
      <c r="J19" s="43"/>
    </row>
    <row r="20" spans="1:10" ht="57.75" customHeight="1">
      <c r="A20" s="62">
        <v>14965</v>
      </c>
      <c r="B20" s="5" t="s">
        <v>64</v>
      </c>
      <c r="C20" s="5"/>
      <c r="D20" s="5"/>
      <c r="E20" s="39"/>
      <c r="F20" s="40"/>
      <c r="G20" s="5"/>
      <c r="H20" s="39">
        <v>270000</v>
      </c>
      <c r="I20" s="40"/>
      <c r="J20" s="5"/>
    </row>
  </sheetData>
  <mergeCells count="32">
    <mergeCell ref="B19:D19"/>
    <mergeCell ref="H9:H10"/>
    <mergeCell ref="I9:I10"/>
    <mergeCell ref="J9:J10"/>
    <mergeCell ref="B11:D11"/>
    <mergeCell ref="B12:D12"/>
    <mergeCell ref="B13:D13"/>
    <mergeCell ref="B14:D14"/>
    <mergeCell ref="B15:D15"/>
    <mergeCell ref="B16:D16"/>
    <mergeCell ref="B17:D17"/>
    <mergeCell ref="B18:D18"/>
    <mergeCell ref="H5:H6"/>
    <mergeCell ref="I5:I6"/>
    <mergeCell ref="B6:D6"/>
    <mergeCell ref="B7:D7"/>
    <mergeCell ref="B8:D8"/>
    <mergeCell ref="A9:A10"/>
    <mergeCell ref="B9:D10"/>
    <mergeCell ref="E9:E10"/>
    <mergeCell ref="F9:F10"/>
    <mergeCell ref="G9:G10"/>
    <mergeCell ref="B1:D1"/>
    <mergeCell ref="B2:G2"/>
    <mergeCell ref="B3:D3"/>
    <mergeCell ref="B4:D4"/>
    <mergeCell ref="F4:G4"/>
    <mergeCell ref="A5:A6"/>
    <mergeCell ref="B5:D5"/>
    <mergeCell ref="E5:E6"/>
    <mergeCell ref="F5:F6"/>
    <mergeCell ref="G5:G6"/>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L115"/>
  <sheetViews>
    <sheetView topLeftCell="A91" workbookViewId="0">
      <selection activeCell="D4" sqref="D4"/>
    </sheetView>
  </sheetViews>
  <sheetFormatPr defaultRowHeight="18.75"/>
  <cols>
    <col min="1" max="1" width="8.5703125" style="103" customWidth="1"/>
    <col min="2" max="2" width="47.5703125" style="103" customWidth="1"/>
    <col min="3" max="8" width="23.28515625" style="103" customWidth="1"/>
    <col min="9" max="9" width="12.7109375" style="103" bestFit="1" customWidth="1"/>
    <col min="10" max="10" width="13.5703125" style="103" customWidth="1"/>
    <col min="11" max="11" width="9.140625" style="103"/>
    <col min="12" max="12" width="10.28515625" style="103" bestFit="1" customWidth="1"/>
    <col min="13" max="16384" width="9.140625" style="103"/>
  </cols>
  <sheetData>
    <row r="1" spans="1:12">
      <c r="A1" s="44" t="s">
        <v>13</v>
      </c>
    </row>
    <row r="2" spans="1:12" ht="19.5" thickBot="1">
      <c r="A2" s="44" t="s">
        <v>67</v>
      </c>
    </row>
    <row r="3" spans="1:12" ht="19.5" thickBot="1">
      <c r="A3" s="64"/>
      <c r="B3" s="65"/>
      <c r="C3" s="65"/>
      <c r="D3" s="65"/>
      <c r="E3" s="105"/>
      <c r="F3" s="105"/>
      <c r="G3" s="105"/>
      <c r="H3" s="105"/>
    </row>
    <row r="4" spans="1:12" ht="37.5">
      <c r="A4" s="66">
        <v>13000</v>
      </c>
      <c r="B4" s="67" t="s">
        <v>68</v>
      </c>
      <c r="C4" s="67" t="s">
        <v>69</v>
      </c>
      <c r="D4" s="68" t="s">
        <v>154</v>
      </c>
      <c r="E4" s="68" t="s">
        <v>11</v>
      </c>
      <c r="F4" s="67" t="s">
        <v>70</v>
      </c>
      <c r="G4" s="68" t="s">
        <v>155</v>
      </c>
      <c r="H4" s="68" t="s">
        <v>11</v>
      </c>
    </row>
    <row r="5" spans="1:12" ht="34.5" customHeight="1">
      <c r="A5" s="68">
        <v>13100</v>
      </c>
      <c r="B5" s="68" t="s">
        <v>71</v>
      </c>
      <c r="C5" s="69">
        <f>C6+C7</f>
        <v>413800</v>
      </c>
      <c r="D5" s="69">
        <f>D6+D7</f>
        <v>185175.01</v>
      </c>
      <c r="E5" s="70">
        <f>D5/C5</f>
        <v>0.44749881585306917</v>
      </c>
      <c r="F5" s="71">
        <f>F6+F7</f>
        <v>381982</v>
      </c>
      <c r="G5" s="132">
        <f>G7+G6</f>
        <v>288313.82</v>
      </c>
      <c r="H5" s="70">
        <f>G5/F5</f>
        <v>0.75478378562340631</v>
      </c>
      <c r="I5" s="73"/>
    </row>
    <row r="6" spans="1:12">
      <c r="A6" s="74">
        <v>13130</v>
      </c>
      <c r="B6" s="74" t="s">
        <v>72</v>
      </c>
      <c r="C6" s="75">
        <v>40000</v>
      </c>
      <c r="D6" s="75">
        <v>6521.2</v>
      </c>
      <c r="E6" s="70">
        <f>D6/C6</f>
        <v>0.16303000000000001</v>
      </c>
      <c r="F6" s="76">
        <v>40000</v>
      </c>
      <c r="G6" s="38">
        <v>877.2</v>
      </c>
      <c r="H6" s="70">
        <f t="shared" ref="H6:H21" si="0">G6/F6</f>
        <v>2.1930000000000002E-2</v>
      </c>
      <c r="I6" s="77"/>
      <c r="J6" s="77"/>
    </row>
    <row r="7" spans="1:12">
      <c r="A7" s="74">
        <v>13140</v>
      </c>
      <c r="B7" s="74" t="s">
        <v>73</v>
      </c>
      <c r="C7" s="75">
        <v>373800</v>
      </c>
      <c r="D7" s="75">
        <v>178653.81</v>
      </c>
      <c r="E7" s="70">
        <f>D7/C7</f>
        <v>0.47793956661316211</v>
      </c>
      <c r="F7" s="76">
        <v>341982</v>
      </c>
      <c r="G7" s="38">
        <v>287436.62</v>
      </c>
      <c r="H7" s="70">
        <f t="shared" si="0"/>
        <v>0.84050219017375183</v>
      </c>
      <c r="I7" s="77"/>
      <c r="J7" s="77"/>
    </row>
    <row r="8" spans="1:12">
      <c r="A8" s="78"/>
      <c r="B8" s="78"/>
      <c r="C8" s="79"/>
      <c r="D8" s="79"/>
      <c r="E8" s="106"/>
      <c r="F8" s="76"/>
      <c r="G8" s="127"/>
      <c r="H8" s="70"/>
      <c r="I8" s="77"/>
      <c r="J8" s="77"/>
    </row>
    <row r="9" spans="1:12">
      <c r="A9" s="78"/>
      <c r="B9" s="78"/>
      <c r="C9" s="78"/>
      <c r="D9" s="78"/>
      <c r="E9" s="107"/>
      <c r="F9" s="76"/>
      <c r="G9" s="127"/>
      <c r="H9" s="70"/>
      <c r="I9" s="77"/>
      <c r="J9" s="77"/>
    </row>
    <row r="10" spans="1:12" ht="37.5" customHeight="1">
      <c r="A10" s="68">
        <v>13200</v>
      </c>
      <c r="B10" s="68" t="s">
        <v>74</v>
      </c>
      <c r="C10" s="80">
        <v>180322.44</v>
      </c>
      <c r="D10" s="69">
        <f>D11+D12+D13+D14+D15</f>
        <v>111176.76000000001</v>
      </c>
      <c r="E10" s="108">
        <f>D10/C10</f>
        <v>0.61654423043521378</v>
      </c>
      <c r="F10" s="81">
        <f>F11+F12+F13+F14+F15</f>
        <v>241000</v>
      </c>
      <c r="G10" s="131">
        <f>G11+G12+G13+G14+G15</f>
        <v>95275.81</v>
      </c>
      <c r="H10" s="70">
        <f t="shared" si="0"/>
        <v>0.39533531120331949</v>
      </c>
      <c r="I10" s="77"/>
      <c r="J10" s="77"/>
      <c r="L10" s="73"/>
    </row>
    <row r="11" spans="1:12" ht="24" customHeight="1">
      <c r="A11" s="74"/>
      <c r="B11" s="74" t="s">
        <v>144</v>
      </c>
      <c r="C11" s="75">
        <v>98382.44</v>
      </c>
      <c r="D11" s="75">
        <v>58536.55</v>
      </c>
      <c r="E11" s="108">
        <f t="shared" ref="E11:E15" si="1">D11/C11</f>
        <v>0.5949898172885324</v>
      </c>
      <c r="F11" s="76">
        <v>120000</v>
      </c>
      <c r="G11" s="38">
        <v>46058.32</v>
      </c>
      <c r="H11" s="70">
        <f t="shared" si="0"/>
        <v>0.38381933333333335</v>
      </c>
      <c r="J11" s="77"/>
    </row>
    <row r="12" spans="1:12" ht="24" customHeight="1">
      <c r="A12" s="74"/>
      <c r="B12" s="74" t="s">
        <v>75</v>
      </c>
      <c r="C12" s="75">
        <v>13150</v>
      </c>
      <c r="D12" s="75">
        <v>7794.85</v>
      </c>
      <c r="E12" s="108">
        <f t="shared" si="1"/>
        <v>0.59276425855513315</v>
      </c>
      <c r="F12" s="76">
        <v>18000</v>
      </c>
      <c r="G12" s="38">
        <v>6591.18</v>
      </c>
      <c r="H12" s="70">
        <f t="shared" si="0"/>
        <v>0.36617666666666671</v>
      </c>
      <c r="J12" s="77"/>
    </row>
    <row r="13" spans="1:12" ht="24" customHeight="1">
      <c r="A13" s="74"/>
      <c r="B13" s="74" t="s">
        <v>76</v>
      </c>
      <c r="C13" s="75">
        <v>2500</v>
      </c>
      <c r="D13" s="75">
        <v>1227.8</v>
      </c>
      <c r="E13" s="108">
        <f t="shared" si="1"/>
        <v>0.49112</v>
      </c>
      <c r="F13" s="76">
        <v>6000</v>
      </c>
      <c r="G13" s="38">
        <v>2143.85</v>
      </c>
      <c r="H13" s="70">
        <f t="shared" si="0"/>
        <v>0.35730833333333334</v>
      </c>
    </row>
    <row r="14" spans="1:12" ht="24" customHeight="1">
      <c r="A14" s="74"/>
      <c r="B14" s="74" t="s">
        <v>77</v>
      </c>
      <c r="C14" s="75">
        <v>32040</v>
      </c>
      <c r="D14" s="75">
        <v>27977.119999999999</v>
      </c>
      <c r="E14" s="108"/>
      <c r="F14" s="76">
        <v>42000</v>
      </c>
      <c r="G14" s="38">
        <v>26832.63</v>
      </c>
      <c r="H14" s="70">
        <f t="shared" si="0"/>
        <v>0.63887214285714289</v>
      </c>
      <c r="J14" s="73"/>
    </row>
    <row r="15" spans="1:12" ht="24" customHeight="1">
      <c r="A15" s="74"/>
      <c r="B15" s="74" t="s">
        <v>78</v>
      </c>
      <c r="C15" s="75">
        <v>34250</v>
      </c>
      <c r="D15" s="75">
        <v>15640.44</v>
      </c>
      <c r="E15" s="108">
        <f t="shared" si="1"/>
        <v>0.45665518248175185</v>
      </c>
      <c r="F15" s="76">
        <v>55000</v>
      </c>
      <c r="G15" s="38">
        <v>13649.83</v>
      </c>
      <c r="H15" s="70">
        <f t="shared" si="0"/>
        <v>0.24817872727272727</v>
      </c>
      <c r="I15" s="73"/>
    </row>
    <row r="16" spans="1:12">
      <c r="C16" s="125"/>
      <c r="D16" s="119"/>
      <c r="E16" s="109"/>
      <c r="F16" s="76"/>
      <c r="G16" s="127"/>
      <c r="H16" s="70"/>
    </row>
    <row r="17" spans="1:9">
      <c r="C17" s="125"/>
      <c r="D17" s="119"/>
      <c r="E17" s="110"/>
      <c r="F17" s="76"/>
      <c r="G17" s="127"/>
      <c r="H17" s="70"/>
    </row>
    <row r="18" spans="1:9" ht="37.5">
      <c r="A18" s="68">
        <v>13300</v>
      </c>
      <c r="B18" s="68" t="s">
        <v>79</v>
      </c>
      <c r="C18" s="80">
        <f>C19+C20+C21</f>
        <v>104600</v>
      </c>
      <c r="D18" s="80">
        <f>D19+D20</f>
        <v>43810.13</v>
      </c>
      <c r="E18" s="108">
        <f>D18/C18</f>
        <v>0.4188348948374761</v>
      </c>
      <c r="F18" s="81">
        <f>F19+F20+F21</f>
        <v>117600</v>
      </c>
      <c r="G18" s="132">
        <f>G19+G20+G21</f>
        <v>46734.559999999998</v>
      </c>
      <c r="H18" s="70">
        <f t="shared" si="0"/>
        <v>0.39740272108843533</v>
      </c>
      <c r="I18" s="73"/>
    </row>
    <row r="19" spans="1:9">
      <c r="A19" s="74">
        <v>13310</v>
      </c>
      <c r="B19" s="74" t="s">
        <v>80</v>
      </c>
      <c r="C19" s="75">
        <v>3600</v>
      </c>
      <c r="D19" s="75">
        <v>1500</v>
      </c>
      <c r="E19" s="108">
        <f>D19/C19</f>
        <v>0.41666666666666669</v>
      </c>
      <c r="F19" s="76">
        <v>3600</v>
      </c>
      <c r="G19" s="38">
        <v>1831.02</v>
      </c>
      <c r="H19" s="70">
        <f t="shared" si="0"/>
        <v>0.50861666666666672</v>
      </c>
    </row>
    <row r="20" spans="1:9">
      <c r="A20" s="74">
        <v>13320</v>
      </c>
      <c r="B20" s="74" t="s">
        <v>81</v>
      </c>
      <c r="C20" s="75">
        <v>100000</v>
      </c>
      <c r="D20" s="75">
        <v>42310.13</v>
      </c>
      <c r="E20" s="108">
        <f>D20/C20</f>
        <v>0.42310129999999996</v>
      </c>
      <c r="F20" s="76">
        <v>113000</v>
      </c>
      <c r="G20" s="38">
        <v>44474.48</v>
      </c>
      <c r="H20" s="70">
        <f t="shared" si="0"/>
        <v>0.39357946902654872</v>
      </c>
    </row>
    <row r="21" spans="1:9">
      <c r="A21" s="74">
        <v>13330</v>
      </c>
      <c r="B21" s="74" t="s">
        <v>82</v>
      </c>
      <c r="C21" s="75">
        <v>1000</v>
      </c>
      <c r="D21" s="75">
        <v>0</v>
      </c>
      <c r="E21" s="108">
        <f t="shared" ref="E21" si="2">D21/C21</f>
        <v>0</v>
      </c>
      <c r="F21" s="76">
        <v>1000</v>
      </c>
      <c r="G21" s="38">
        <v>429.06</v>
      </c>
      <c r="H21" s="70">
        <f t="shared" si="0"/>
        <v>0.42906</v>
      </c>
    </row>
    <row r="22" spans="1:9">
      <c r="A22" s="74">
        <v>13340</v>
      </c>
      <c r="B22" s="74" t="s">
        <v>83</v>
      </c>
      <c r="C22" s="75"/>
      <c r="D22" s="74" t="s">
        <v>145</v>
      </c>
      <c r="E22" s="108"/>
      <c r="F22" s="76"/>
      <c r="G22" s="5"/>
      <c r="H22" s="74"/>
    </row>
    <row r="23" spans="1:9">
      <c r="A23" s="78"/>
      <c r="B23" s="78"/>
      <c r="C23" s="79"/>
      <c r="D23" s="78"/>
      <c r="E23" s="111"/>
      <c r="F23" s="76"/>
      <c r="G23" s="127"/>
      <c r="H23" s="78"/>
    </row>
    <row r="24" spans="1:9">
      <c r="C24" s="125"/>
      <c r="D24" s="119"/>
      <c r="E24" s="112"/>
      <c r="F24" s="76"/>
      <c r="G24" s="127"/>
    </row>
    <row r="25" spans="1:9">
      <c r="A25" s="68">
        <v>13400</v>
      </c>
      <c r="B25" s="68" t="s">
        <v>84</v>
      </c>
      <c r="C25" s="80">
        <f>C26+C29+C30+C31+C32</f>
        <v>180000</v>
      </c>
      <c r="D25" s="69">
        <f>D26+D29+D30+D31+D32</f>
        <v>23498.58</v>
      </c>
      <c r="E25" s="108">
        <f>D25/C25</f>
        <v>0.13054766666666667</v>
      </c>
      <c r="F25" s="81">
        <f>F26+F29+F30+F31+F32</f>
        <v>243777</v>
      </c>
      <c r="G25" s="132">
        <f>G26+G27+G28+G29+G30+G31</f>
        <v>86692.84</v>
      </c>
      <c r="H25" s="70">
        <f>G25/F25</f>
        <v>0.35562354118723261</v>
      </c>
      <c r="I25" s="73"/>
    </row>
    <row r="26" spans="1:9">
      <c r="A26" s="74">
        <v>13410</v>
      </c>
      <c r="B26" s="74" t="s">
        <v>85</v>
      </c>
      <c r="C26" s="75">
        <v>10000</v>
      </c>
      <c r="D26" s="75">
        <v>7569</v>
      </c>
      <c r="E26" s="108">
        <f t="shared" ref="E26:E32" si="3">D26/C26</f>
        <v>0.75690000000000002</v>
      </c>
      <c r="F26" s="76">
        <v>19777</v>
      </c>
      <c r="G26" s="38">
        <v>17491</v>
      </c>
      <c r="H26" s="70">
        <f t="shared" ref="H26:H32" si="4">G26/F26</f>
        <v>0.88441118470951108</v>
      </c>
    </row>
    <row r="27" spans="1:9">
      <c r="A27" s="74">
        <v>13420</v>
      </c>
      <c r="B27" s="74" t="s">
        <v>86</v>
      </c>
      <c r="C27" s="75">
        <v>0</v>
      </c>
      <c r="D27" s="75">
        <v>0</v>
      </c>
      <c r="E27" s="108"/>
      <c r="F27" s="76"/>
      <c r="G27" s="38"/>
      <c r="H27" s="70"/>
    </row>
    <row r="28" spans="1:9">
      <c r="A28" s="74">
        <v>13430</v>
      </c>
      <c r="B28" s="74" t="s">
        <v>87</v>
      </c>
      <c r="C28" s="75">
        <v>0</v>
      </c>
      <c r="D28" s="75">
        <v>0</v>
      </c>
      <c r="E28" s="108"/>
      <c r="F28" s="76"/>
      <c r="G28" s="38">
        <v>0</v>
      </c>
      <c r="H28" s="70"/>
    </row>
    <row r="29" spans="1:9" ht="37.5">
      <c r="A29" s="74">
        <v>13440</v>
      </c>
      <c r="B29" s="74" t="s">
        <v>88</v>
      </c>
      <c r="C29" s="75">
        <v>10000</v>
      </c>
      <c r="D29" s="75">
        <v>600</v>
      </c>
      <c r="E29" s="108">
        <f t="shared" si="3"/>
        <v>0.06</v>
      </c>
      <c r="F29" s="76">
        <f>43000+15000</f>
        <v>58000</v>
      </c>
      <c r="G29" s="38">
        <v>28498.5</v>
      </c>
      <c r="H29" s="122">
        <f t="shared" si="4"/>
        <v>0.49135344827586208</v>
      </c>
    </row>
    <row r="30" spans="1:9">
      <c r="A30" s="74">
        <v>13450</v>
      </c>
      <c r="B30" s="74" t="s">
        <v>89</v>
      </c>
      <c r="C30" s="75">
        <v>20000</v>
      </c>
      <c r="D30" s="75"/>
      <c r="E30" s="108">
        <f t="shared" si="3"/>
        <v>0</v>
      </c>
      <c r="F30" s="76">
        <v>30000</v>
      </c>
      <c r="G30" s="38">
        <v>1830.27</v>
      </c>
      <c r="H30" s="70">
        <f t="shared" si="4"/>
        <v>6.1009000000000001E-2</v>
      </c>
    </row>
    <row r="31" spans="1:9">
      <c r="A31" s="74">
        <v>13460</v>
      </c>
      <c r="B31" s="74" t="s">
        <v>90</v>
      </c>
      <c r="C31" s="75">
        <v>130000</v>
      </c>
      <c r="D31" s="75">
        <v>13909.58</v>
      </c>
      <c r="E31" s="108">
        <f t="shared" si="3"/>
        <v>0.10699676923076923</v>
      </c>
      <c r="F31" s="76">
        <v>126000</v>
      </c>
      <c r="G31" s="38">
        <v>38873.07</v>
      </c>
      <c r="H31" s="70">
        <f t="shared" si="4"/>
        <v>0.30851642857142858</v>
      </c>
    </row>
    <row r="32" spans="1:9">
      <c r="A32" s="74">
        <v>13470</v>
      </c>
      <c r="B32" s="74" t="s">
        <v>91</v>
      </c>
      <c r="C32" s="75">
        <v>10000</v>
      </c>
      <c r="D32" s="75">
        <v>1420</v>
      </c>
      <c r="E32" s="108">
        <f t="shared" si="3"/>
        <v>0.14199999999999999</v>
      </c>
      <c r="F32" s="76">
        <v>10000</v>
      </c>
      <c r="G32" s="5"/>
      <c r="H32" s="70">
        <f t="shared" si="4"/>
        <v>0</v>
      </c>
    </row>
    <row r="33" spans="1:9">
      <c r="A33" s="74">
        <v>13780</v>
      </c>
      <c r="B33" s="74" t="s">
        <v>92</v>
      </c>
      <c r="C33" s="75">
        <v>0</v>
      </c>
      <c r="D33" s="75">
        <v>0</v>
      </c>
      <c r="E33" s="74"/>
      <c r="F33" s="76"/>
      <c r="G33" s="5"/>
      <c r="H33" s="75">
        <v>0</v>
      </c>
    </row>
    <row r="34" spans="1:9">
      <c r="A34" s="78"/>
      <c r="B34" s="78"/>
      <c r="C34" s="78"/>
      <c r="D34" s="79"/>
      <c r="E34" s="78"/>
      <c r="F34" s="76"/>
      <c r="G34" s="5"/>
      <c r="H34" s="74"/>
    </row>
    <row r="35" spans="1:9">
      <c r="C35" s="125"/>
      <c r="D35" s="119"/>
      <c r="F35" s="76"/>
      <c r="G35" s="5"/>
      <c r="H35" s="72"/>
    </row>
    <row r="36" spans="1:9" ht="56.25">
      <c r="A36" s="82">
        <v>1350</v>
      </c>
      <c r="B36" s="83" t="s">
        <v>93</v>
      </c>
      <c r="C36" s="84">
        <f>C37+C39+C45</f>
        <v>170000</v>
      </c>
      <c r="D36" s="85">
        <f>D37+D38+D39+D45</f>
        <v>1665.7</v>
      </c>
      <c r="E36" s="84">
        <f>D36/C36*100</f>
        <v>0.97982352941176476</v>
      </c>
      <c r="F36" s="81">
        <f>F37+F39+F45</f>
        <v>230000</v>
      </c>
      <c r="G36" s="132">
        <f>G37+G45</f>
        <v>60099.770000000004</v>
      </c>
      <c r="H36" s="84">
        <f>G36/F36*100</f>
        <v>26.130334782608699</v>
      </c>
      <c r="I36" s="73"/>
    </row>
    <row r="37" spans="1:9">
      <c r="A37" s="86">
        <v>13501</v>
      </c>
      <c r="B37" s="87" t="s">
        <v>94</v>
      </c>
      <c r="C37" s="88">
        <v>10000</v>
      </c>
      <c r="D37" s="89">
        <v>0</v>
      </c>
      <c r="E37" s="84">
        <f t="shared" ref="E37" si="5">D37/C37</f>
        <v>0</v>
      </c>
      <c r="F37" s="76">
        <v>10000</v>
      </c>
      <c r="G37" s="38">
        <v>2782.16</v>
      </c>
      <c r="H37" s="84">
        <f>G37/F37*100</f>
        <v>27.821599999999997</v>
      </c>
    </row>
    <row r="38" spans="1:9">
      <c r="A38" s="86">
        <v>13502</v>
      </c>
      <c r="B38" s="87" t="s">
        <v>95</v>
      </c>
      <c r="C38" s="88">
        <v>0</v>
      </c>
      <c r="D38" s="89"/>
      <c r="E38" s="84"/>
      <c r="F38" s="76"/>
      <c r="G38" s="38">
        <v>0</v>
      </c>
      <c r="H38" s="84"/>
    </row>
    <row r="39" spans="1:9">
      <c r="A39" s="86">
        <v>13503</v>
      </c>
      <c r="B39" s="87" t="s">
        <v>96</v>
      </c>
      <c r="C39" s="88">
        <v>120000</v>
      </c>
      <c r="D39" s="89"/>
      <c r="E39" s="84"/>
      <c r="F39" s="76">
        <v>140000</v>
      </c>
      <c r="G39" s="38"/>
      <c r="H39" s="84"/>
    </row>
    <row r="40" spans="1:9" ht="37.5">
      <c r="A40" s="86">
        <v>13504</v>
      </c>
      <c r="B40" s="87" t="s">
        <v>97</v>
      </c>
      <c r="C40" s="88">
        <v>0</v>
      </c>
      <c r="D40" s="89"/>
      <c r="E40" s="84"/>
      <c r="F40" s="76"/>
      <c r="G40" s="38"/>
      <c r="H40" s="84"/>
    </row>
    <row r="41" spans="1:9" ht="37.5">
      <c r="A41" s="86">
        <v>13505</v>
      </c>
      <c r="B41" s="87" t="s">
        <v>98</v>
      </c>
      <c r="C41" s="88">
        <v>0</v>
      </c>
      <c r="D41" s="89"/>
      <c r="E41" s="84"/>
      <c r="F41" s="76"/>
      <c r="G41" s="38"/>
      <c r="H41" s="84"/>
    </row>
    <row r="42" spans="1:9" ht="37.5">
      <c r="A42" s="86">
        <v>13506</v>
      </c>
      <c r="B42" s="87" t="s">
        <v>99</v>
      </c>
      <c r="C42" s="88">
        <v>0</v>
      </c>
      <c r="D42" s="89">
        <v>0</v>
      </c>
      <c r="E42" s="84"/>
      <c r="F42" s="76"/>
      <c r="G42" s="38"/>
      <c r="H42" s="84"/>
    </row>
    <row r="43" spans="1:9" ht="37.5">
      <c r="A43" s="86">
        <v>13507</v>
      </c>
      <c r="B43" s="87" t="s">
        <v>100</v>
      </c>
      <c r="C43" s="88">
        <v>0</v>
      </c>
      <c r="D43" s="89">
        <v>0</v>
      </c>
      <c r="E43" s="84"/>
      <c r="F43" s="76"/>
      <c r="G43" s="38"/>
      <c r="H43" s="84"/>
    </row>
    <row r="44" spans="1:9">
      <c r="A44" s="86">
        <v>13508</v>
      </c>
      <c r="B44" s="87" t="s">
        <v>101</v>
      </c>
      <c r="C44" s="88">
        <v>0</v>
      </c>
      <c r="D44" s="89">
        <v>0</v>
      </c>
      <c r="E44" s="84"/>
      <c r="F44" s="76"/>
      <c r="G44" s="38"/>
      <c r="H44" s="84"/>
    </row>
    <row r="45" spans="1:9">
      <c r="A45" s="86">
        <v>13509</v>
      </c>
      <c r="B45" s="87" t="s">
        <v>102</v>
      </c>
      <c r="C45" s="88">
        <v>40000</v>
      </c>
      <c r="D45" s="89">
        <v>1665.7</v>
      </c>
      <c r="E45" s="84">
        <f>D45/C45*100</f>
        <v>4.16425</v>
      </c>
      <c r="F45" s="76">
        <v>80000</v>
      </c>
      <c r="G45" s="132">
        <v>57317.61</v>
      </c>
      <c r="H45" s="84">
        <f t="shared" ref="H45" si="6">G45/F45*100</f>
        <v>71.647012500000002</v>
      </c>
    </row>
    <row r="46" spans="1:9">
      <c r="A46" s="90"/>
      <c r="B46" s="101"/>
      <c r="C46" s="91"/>
      <c r="D46" s="92"/>
      <c r="E46" s="93"/>
      <c r="F46" s="76"/>
      <c r="G46" s="127"/>
      <c r="H46" s="92"/>
    </row>
    <row r="47" spans="1:9">
      <c r="B47" s="102"/>
      <c r="C47" s="125"/>
      <c r="D47" s="119"/>
      <c r="F47" s="76"/>
      <c r="G47" s="127"/>
    </row>
    <row r="48" spans="1:9" ht="37.5">
      <c r="A48" s="82">
        <v>1360</v>
      </c>
      <c r="B48" s="83" t="s">
        <v>103</v>
      </c>
      <c r="C48" s="84">
        <f>C49+C53</f>
        <v>150000</v>
      </c>
      <c r="D48" s="84">
        <f>D49</f>
        <v>31677.1</v>
      </c>
      <c r="E48" s="113">
        <f>D48/C48</f>
        <v>0.21118066666666666</v>
      </c>
      <c r="F48" s="81">
        <f>F49</f>
        <v>140000</v>
      </c>
      <c r="G48" s="133">
        <f>G49</f>
        <v>29507.78</v>
      </c>
      <c r="H48" s="84">
        <f>G48/F48*100</f>
        <v>21.076985714285716</v>
      </c>
      <c r="I48" s="73"/>
    </row>
    <row r="49" spans="1:9">
      <c r="A49" s="86">
        <v>13610</v>
      </c>
      <c r="B49" s="87" t="s">
        <v>104</v>
      </c>
      <c r="C49" s="88">
        <v>150000</v>
      </c>
      <c r="D49" s="89">
        <v>31677.1</v>
      </c>
      <c r="E49" s="113">
        <f>D49/C49</f>
        <v>0.21118066666666666</v>
      </c>
      <c r="F49" s="76">
        <v>140000</v>
      </c>
      <c r="G49" s="38">
        <v>29507.78</v>
      </c>
      <c r="H49" s="84">
        <f>G49/F49*100</f>
        <v>21.076985714285716</v>
      </c>
    </row>
    <row r="50" spans="1:9" ht="37.5">
      <c r="A50" s="86">
        <v>13620</v>
      </c>
      <c r="B50" s="87" t="s">
        <v>105</v>
      </c>
      <c r="C50" s="88">
        <v>0</v>
      </c>
      <c r="D50" s="89">
        <v>0</v>
      </c>
      <c r="E50" s="114"/>
      <c r="F50" s="76"/>
      <c r="G50" s="5"/>
      <c r="H50" s="84"/>
    </row>
    <row r="51" spans="1:9">
      <c r="A51" s="86">
        <v>13630</v>
      </c>
      <c r="B51" s="87" t="s">
        <v>106</v>
      </c>
      <c r="C51" s="88">
        <v>0</v>
      </c>
      <c r="D51" s="89">
        <v>0</v>
      </c>
      <c r="E51" s="114"/>
      <c r="F51" s="76"/>
      <c r="G51" s="5"/>
      <c r="H51" s="84"/>
    </row>
    <row r="52" spans="1:9">
      <c r="A52" s="86">
        <v>13640</v>
      </c>
      <c r="B52" s="87" t="s">
        <v>107</v>
      </c>
      <c r="C52" s="88">
        <v>0</v>
      </c>
      <c r="D52" s="89">
        <v>0</v>
      </c>
      <c r="E52" s="114"/>
      <c r="F52" s="76"/>
      <c r="G52" s="5"/>
      <c r="H52" s="84"/>
    </row>
    <row r="53" spans="1:9">
      <c r="A53" s="86">
        <v>13650</v>
      </c>
      <c r="B53" s="87" t="s">
        <v>108</v>
      </c>
      <c r="C53" s="88">
        <v>0</v>
      </c>
      <c r="D53" s="89"/>
      <c r="E53" s="114"/>
      <c r="F53" s="76"/>
      <c r="G53" s="5"/>
      <c r="H53" s="84"/>
    </row>
    <row r="54" spans="1:9">
      <c r="A54" s="86">
        <v>13660</v>
      </c>
      <c r="B54" s="87" t="s">
        <v>109</v>
      </c>
      <c r="C54" s="88">
        <v>0</v>
      </c>
      <c r="D54" s="89"/>
      <c r="E54" s="114"/>
      <c r="F54" s="76"/>
      <c r="G54" s="5"/>
      <c r="H54" s="84"/>
    </row>
    <row r="55" spans="1:9">
      <c r="A55" s="86">
        <v>13670</v>
      </c>
      <c r="B55" s="87" t="s">
        <v>110</v>
      </c>
      <c r="C55" s="88">
        <v>0</v>
      </c>
      <c r="D55" s="89"/>
      <c r="E55" s="114"/>
      <c r="F55" s="76"/>
      <c r="G55" s="5"/>
      <c r="H55" s="84"/>
    </row>
    <row r="56" spans="1:9">
      <c r="A56" s="86">
        <v>13680</v>
      </c>
      <c r="B56" s="87" t="s">
        <v>111</v>
      </c>
      <c r="C56" s="88">
        <v>0</v>
      </c>
      <c r="D56" s="94"/>
      <c r="E56" s="114"/>
      <c r="F56" s="76"/>
      <c r="G56" s="5"/>
      <c r="H56" s="84"/>
    </row>
    <row r="57" spans="1:9">
      <c r="A57" s="86">
        <v>13681</v>
      </c>
      <c r="B57" s="87" t="s">
        <v>112</v>
      </c>
      <c r="C57" s="88">
        <v>0</v>
      </c>
      <c r="D57" s="94"/>
      <c r="E57" s="114"/>
      <c r="F57" s="76"/>
      <c r="G57" s="5"/>
      <c r="H57" s="84"/>
    </row>
    <row r="58" spans="1:9">
      <c r="A58" s="226"/>
      <c r="B58" s="228"/>
      <c r="C58" s="230"/>
      <c r="D58" s="222"/>
      <c r="E58" s="220"/>
      <c r="F58" s="76"/>
      <c r="G58" s="127"/>
      <c r="H58" s="222"/>
    </row>
    <row r="59" spans="1:9">
      <c r="A59" s="227"/>
      <c r="B59" s="229"/>
      <c r="C59" s="222"/>
      <c r="D59" s="223"/>
      <c r="E59" s="221"/>
      <c r="F59" s="76"/>
      <c r="G59" s="127"/>
      <c r="H59" s="223"/>
    </row>
    <row r="60" spans="1:9">
      <c r="A60" s="226"/>
      <c r="B60" s="228"/>
      <c r="C60" s="231"/>
      <c r="D60" s="222"/>
      <c r="E60" s="220"/>
      <c r="F60" s="76"/>
      <c r="G60" s="127"/>
      <c r="H60" s="222"/>
    </row>
    <row r="61" spans="1:9" ht="37.5">
      <c r="A61" s="82">
        <v>1370</v>
      </c>
      <c r="B61" s="83" t="s">
        <v>113</v>
      </c>
      <c r="C61" s="84">
        <v>60000</v>
      </c>
      <c r="D61" s="85">
        <f>D63+D68+D69</f>
        <v>11971.4</v>
      </c>
      <c r="E61" s="113">
        <f>D61/C61</f>
        <v>0.19952333333333333</v>
      </c>
      <c r="F61" s="81">
        <f>F68+F69</f>
        <v>70000</v>
      </c>
      <c r="G61" s="134">
        <f>G69</f>
        <v>20386.79</v>
      </c>
      <c r="H61" s="84">
        <f>G61/F61*100</f>
        <v>29.123985714285716</v>
      </c>
      <c r="I61" s="73"/>
    </row>
    <row r="62" spans="1:9">
      <c r="A62" s="86">
        <v>13710</v>
      </c>
      <c r="B62" s="87" t="s">
        <v>114</v>
      </c>
      <c r="C62" s="88">
        <v>0</v>
      </c>
      <c r="D62" s="94"/>
      <c r="E62" s="113"/>
      <c r="F62" s="76"/>
      <c r="G62" s="5"/>
      <c r="H62" s="94"/>
    </row>
    <row r="63" spans="1:9">
      <c r="A63" s="86">
        <v>13720</v>
      </c>
      <c r="B63" s="87" t="s">
        <v>115</v>
      </c>
      <c r="C63" s="88">
        <v>50000</v>
      </c>
      <c r="D63" s="89"/>
      <c r="E63" s="113">
        <f t="shared" ref="E63:E69" si="7">D63/C63</f>
        <v>0</v>
      </c>
      <c r="F63" s="76"/>
      <c r="G63" s="5"/>
      <c r="H63" s="89">
        <f>D63/C63*100</f>
        <v>0</v>
      </c>
    </row>
    <row r="64" spans="1:9">
      <c r="A64" s="86">
        <v>13730</v>
      </c>
      <c r="B64" s="87" t="s">
        <v>116</v>
      </c>
      <c r="C64" s="88">
        <v>0</v>
      </c>
      <c r="D64" s="89"/>
      <c r="E64" s="113"/>
      <c r="F64" s="76"/>
      <c r="G64" s="5"/>
      <c r="H64" s="94"/>
    </row>
    <row r="65" spans="1:9">
      <c r="A65" s="86">
        <v>13740</v>
      </c>
      <c r="B65" s="87" t="s">
        <v>117</v>
      </c>
      <c r="C65" s="88">
        <v>0</v>
      </c>
      <c r="D65" s="89"/>
      <c r="E65" s="113"/>
      <c r="F65" s="76"/>
      <c r="G65" s="5"/>
      <c r="H65" s="94"/>
    </row>
    <row r="66" spans="1:9">
      <c r="A66" s="86">
        <v>13750</v>
      </c>
      <c r="B66" s="87" t="s">
        <v>118</v>
      </c>
      <c r="C66" s="88">
        <v>0</v>
      </c>
      <c r="D66" s="89"/>
      <c r="E66" s="113"/>
      <c r="F66" s="76"/>
      <c r="G66" s="5"/>
      <c r="H66" s="94"/>
    </row>
    <row r="67" spans="1:9">
      <c r="A67" s="86">
        <v>13760</v>
      </c>
      <c r="B67" s="87" t="s">
        <v>119</v>
      </c>
      <c r="C67" s="88">
        <v>0</v>
      </c>
      <c r="D67" s="89"/>
      <c r="E67" s="113"/>
      <c r="F67" s="76"/>
      <c r="G67" s="5"/>
      <c r="H67" s="94"/>
    </row>
    <row r="68" spans="1:9">
      <c r="A68" s="86">
        <v>13770</v>
      </c>
      <c r="B68" s="87" t="s">
        <v>120</v>
      </c>
      <c r="C68" s="88">
        <v>10000</v>
      </c>
      <c r="D68" s="89"/>
      <c r="E68" s="113"/>
      <c r="F68" s="76">
        <v>10000</v>
      </c>
      <c r="G68" s="5"/>
      <c r="H68" s="89">
        <f>D68/C68*100</f>
        <v>0</v>
      </c>
    </row>
    <row r="69" spans="1:9">
      <c r="A69" s="86">
        <v>13780</v>
      </c>
      <c r="B69" s="87" t="s">
        <v>121</v>
      </c>
      <c r="C69" s="88">
        <v>60000</v>
      </c>
      <c r="D69" s="89">
        <v>11971.4</v>
      </c>
      <c r="E69" s="113">
        <f t="shared" si="7"/>
        <v>0.19952333333333333</v>
      </c>
      <c r="F69" s="76">
        <v>60000</v>
      </c>
      <c r="G69" s="5">
        <v>20386.79</v>
      </c>
      <c r="H69" s="89">
        <f>G69/F69*100</f>
        <v>33.977983333333334</v>
      </c>
    </row>
    <row r="70" spans="1:9">
      <c r="A70" s="90"/>
      <c r="B70" s="101"/>
      <c r="C70" s="91"/>
      <c r="D70" s="119"/>
      <c r="E70" s="115"/>
      <c r="F70" s="76"/>
      <c r="G70" s="127"/>
      <c r="H70" s="92"/>
    </row>
    <row r="71" spans="1:9">
      <c r="B71" s="102"/>
      <c r="C71" s="125"/>
      <c r="D71" s="119"/>
      <c r="F71" s="76"/>
      <c r="G71" s="127"/>
    </row>
    <row r="72" spans="1:9" ht="37.5">
      <c r="A72" s="82">
        <v>1380</v>
      </c>
      <c r="B72" s="83" t="s">
        <v>122</v>
      </c>
      <c r="C72" s="85">
        <f>C74</f>
        <v>0</v>
      </c>
      <c r="D72" s="85">
        <f>D74</f>
        <v>0</v>
      </c>
      <c r="E72" s="95" t="s">
        <v>20</v>
      </c>
      <c r="F72" s="76"/>
      <c r="G72" s="134">
        <f>G74</f>
        <v>2946.68</v>
      </c>
      <c r="H72" s="95"/>
    </row>
    <row r="73" spans="1:9">
      <c r="A73" s="86">
        <v>13810</v>
      </c>
      <c r="B73" s="87" t="s">
        <v>123</v>
      </c>
      <c r="C73" s="88">
        <v>0</v>
      </c>
      <c r="D73" s="94"/>
      <c r="E73" s="94"/>
      <c r="F73" s="76"/>
      <c r="G73" s="5"/>
      <c r="H73" s="94"/>
    </row>
    <row r="74" spans="1:9">
      <c r="A74" s="86">
        <v>13820</v>
      </c>
      <c r="B74" s="87" t="s">
        <v>124</v>
      </c>
      <c r="C74" s="88">
        <v>0</v>
      </c>
      <c r="D74" s="89">
        <v>0</v>
      </c>
      <c r="E74" s="94"/>
      <c r="F74" s="76"/>
      <c r="G74" s="5">
        <v>2946.68</v>
      </c>
      <c r="H74" s="94"/>
    </row>
    <row r="75" spans="1:9">
      <c r="A75" s="86">
        <v>13821</v>
      </c>
      <c r="B75" s="87" t="s">
        <v>125</v>
      </c>
      <c r="C75" s="88">
        <v>0</v>
      </c>
      <c r="D75" s="94"/>
      <c r="E75" s="94"/>
      <c r="F75" s="76"/>
      <c r="G75" s="5"/>
      <c r="H75" s="94"/>
    </row>
    <row r="76" spans="1:9">
      <c r="A76" s="86">
        <v>13830</v>
      </c>
      <c r="B76" s="87" t="s">
        <v>126</v>
      </c>
      <c r="C76" s="88"/>
      <c r="D76" s="94"/>
      <c r="E76" s="94"/>
      <c r="F76" s="76"/>
      <c r="G76" s="5"/>
      <c r="H76" s="94"/>
    </row>
    <row r="77" spans="1:9">
      <c r="A77" s="86">
        <v>13850</v>
      </c>
      <c r="B77" s="87" t="s">
        <v>127</v>
      </c>
      <c r="C77" s="88"/>
      <c r="D77" s="94"/>
      <c r="E77" s="94"/>
      <c r="F77" s="76"/>
      <c r="G77" s="5"/>
      <c r="H77" s="94"/>
    </row>
    <row r="78" spans="1:9">
      <c r="B78" s="102"/>
      <c r="C78" s="125"/>
      <c r="D78" s="119"/>
      <c r="F78" s="76"/>
      <c r="G78" s="127"/>
    </row>
    <row r="79" spans="1:9">
      <c r="A79" s="100"/>
      <c r="B79" s="102"/>
      <c r="C79" s="125"/>
      <c r="D79" s="119"/>
      <c r="F79" s="76"/>
      <c r="G79" s="127"/>
    </row>
    <row r="80" spans="1:9" ht="37.5">
      <c r="A80" s="82">
        <v>1395</v>
      </c>
      <c r="B80" s="83" t="s">
        <v>128</v>
      </c>
      <c r="C80" s="84">
        <f>C81+C82</f>
        <v>28500</v>
      </c>
      <c r="D80" s="85">
        <f>D81+D82</f>
        <v>710.25</v>
      </c>
      <c r="E80" s="85">
        <f>D80/C80*100</f>
        <v>2.4921052631578946</v>
      </c>
      <c r="F80" s="81">
        <f>F81+F82</f>
        <v>32500</v>
      </c>
      <c r="G80" s="132">
        <f>G81</f>
        <v>265</v>
      </c>
      <c r="H80" s="84">
        <f>G80/F80*100</f>
        <v>0.81538461538461537</v>
      </c>
      <c r="I80" s="73"/>
    </row>
    <row r="81" spans="1:9">
      <c r="A81" s="86">
        <v>13951</v>
      </c>
      <c r="B81" s="87" t="s">
        <v>129</v>
      </c>
      <c r="C81" s="88">
        <v>21000</v>
      </c>
      <c r="D81" s="94">
        <v>710.25</v>
      </c>
      <c r="E81" s="85">
        <f>D81/C81*100</f>
        <v>3.3821428571428571</v>
      </c>
      <c r="F81" s="76">
        <v>25000</v>
      </c>
      <c r="G81" s="38">
        <v>265</v>
      </c>
      <c r="H81" s="84">
        <f>G81/F81*100</f>
        <v>1.06</v>
      </c>
    </row>
    <row r="82" spans="1:9">
      <c r="A82" s="86">
        <v>13953</v>
      </c>
      <c r="B82" s="87" t="s">
        <v>131</v>
      </c>
      <c r="C82" s="88">
        <v>7500</v>
      </c>
      <c r="D82" s="89"/>
      <c r="E82" s="85"/>
      <c r="F82" s="76">
        <v>7500</v>
      </c>
      <c r="G82" s="5"/>
      <c r="H82" s="84">
        <f t="shared" ref="H82" si="8">G82/F82</f>
        <v>0</v>
      </c>
    </row>
    <row r="83" spans="1:9">
      <c r="A83" s="90"/>
      <c r="B83" s="101"/>
      <c r="C83" s="91"/>
      <c r="D83" s="120"/>
      <c r="E83" s="99"/>
      <c r="F83" s="76"/>
      <c r="G83" s="127"/>
      <c r="H83" s="99"/>
    </row>
    <row r="84" spans="1:9">
      <c r="B84" s="102"/>
      <c r="C84" s="125"/>
      <c r="D84" s="119"/>
      <c r="F84" s="116"/>
      <c r="G84" s="127"/>
    </row>
    <row r="85" spans="1:9">
      <c r="A85" s="82">
        <v>1400</v>
      </c>
      <c r="B85" s="83" t="s">
        <v>132</v>
      </c>
      <c r="C85" s="84">
        <f>C86+C87+C88+C89</f>
        <v>285000</v>
      </c>
      <c r="D85" s="85">
        <f>D86+D87+D88+D89</f>
        <v>115942.39</v>
      </c>
      <c r="E85" s="113">
        <f>D85/C85</f>
        <v>0.40681540350877193</v>
      </c>
      <c r="F85" s="81">
        <f>F86+F87+F88+F89</f>
        <v>308900</v>
      </c>
      <c r="G85" s="132">
        <f>G86+G87+G88+G89</f>
        <v>115421.42000000001</v>
      </c>
      <c r="H85" s="84">
        <f>G85/F85*100</f>
        <v>37.365302686953711</v>
      </c>
      <c r="I85" s="73"/>
    </row>
    <row r="86" spans="1:9">
      <c r="A86" s="86">
        <v>14010</v>
      </c>
      <c r="B86" s="87" t="s">
        <v>133</v>
      </c>
      <c r="C86" s="88">
        <v>30000</v>
      </c>
      <c r="D86" s="89">
        <v>3829.24</v>
      </c>
      <c r="E86" s="113">
        <f t="shared" ref="E86:E89" si="9">D86/C86</f>
        <v>0.12764133333333333</v>
      </c>
      <c r="F86" s="76">
        <v>36400</v>
      </c>
      <c r="G86" s="38">
        <v>10036.17</v>
      </c>
      <c r="H86" s="84">
        <f t="shared" ref="H86:H99" si="10">G86/F86*100</f>
        <v>27.571895604395603</v>
      </c>
    </row>
    <row r="87" spans="1:9">
      <c r="A87" s="86">
        <v>14020</v>
      </c>
      <c r="B87" s="87" t="s">
        <v>134</v>
      </c>
      <c r="C87" s="88">
        <v>175000</v>
      </c>
      <c r="D87" s="89">
        <v>72482.149999999994</v>
      </c>
      <c r="E87" s="113">
        <f t="shared" si="9"/>
        <v>0.41418371428571427</v>
      </c>
      <c r="F87" s="76">
        <v>175000</v>
      </c>
      <c r="G87" s="38">
        <v>73731.850000000006</v>
      </c>
      <c r="H87" s="84">
        <f t="shared" si="10"/>
        <v>42.132485714285714</v>
      </c>
    </row>
    <row r="88" spans="1:9">
      <c r="A88" s="86">
        <v>14040</v>
      </c>
      <c r="B88" s="87" t="s">
        <v>135</v>
      </c>
      <c r="C88" s="88">
        <v>35000</v>
      </c>
      <c r="D88" s="89">
        <v>15736</v>
      </c>
      <c r="E88" s="113">
        <f t="shared" si="9"/>
        <v>0.4496</v>
      </c>
      <c r="F88" s="76">
        <v>40500</v>
      </c>
      <c r="G88" s="38">
        <v>15513.85</v>
      </c>
      <c r="H88" s="84">
        <f t="shared" si="10"/>
        <v>38.305802469135806</v>
      </c>
    </row>
    <row r="89" spans="1:9">
      <c r="A89" s="86">
        <v>14050</v>
      </c>
      <c r="B89" s="87" t="s">
        <v>136</v>
      </c>
      <c r="C89" s="88">
        <v>45000</v>
      </c>
      <c r="D89" s="89">
        <v>23895</v>
      </c>
      <c r="E89" s="113">
        <f t="shared" si="9"/>
        <v>0.53100000000000003</v>
      </c>
      <c r="F89" s="76">
        <v>57000</v>
      </c>
      <c r="G89" s="38">
        <v>16139.55</v>
      </c>
      <c r="H89" s="84">
        <f t="shared" si="10"/>
        <v>28.315000000000001</v>
      </c>
    </row>
    <row r="90" spans="1:9">
      <c r="A90" s="100"/>
      <c r="B90" s="102"/>
      <c r="C90" s="125"/>
      <c r="D90" s="119"/>
      <c r="E90" s="112"/>
      <c r="F90" s="76"/>
      <c r="G90" s="127"/>
      <c r="H90" s="84"/>
    </row>
    <row r="91" spans="1:9">
      <c r="B91" s="102"/>
      <c r="C91" s="125"/>
      <c r="D91" s="119"/>
      <c r="E91" s="112"/>
      <c r="F91" s="76"/>
      <c r="G91" s="127"/>
      <c r="H91" s="84"/>
    </row>
    <row r="92" spans="1:9" ht="37.5">
      <c r="A92" s="82">
        <v>1420</v>
      </c>
      <c r="B92" s="83" t="s">
        <v>137</v>
      </c>
      <c r="C92" s="84">
        <f>C93+C95</f>
        <v>40000</v>
      </c>
      <c r="D92" s="85">
        <f>D93+D94+D95</f>
        <v>17543.05</v>
      </c>
      <c r="E92" s="98">
        <f>D92/C92*100</f>
        <v>43.857624999999999</v>
      </c>
      <c r="F92" s="81">
        <f>F93+F95</f>
        <v>45000</v>
      </c>
      <c r="G92" s="132">
        <f>G93+G95</f>
        <v>6887.66</v>
      </c>
      <c r="H92" s="84">
        <f t="shared" si="10"/>
        <v>15.305911111111111</v>
      </c>
      <c r="I92" s="73"/>
    </row>
    <row r="93" spans="1:9">
      <c r="A93" s="86">
        <v>14210</v>
      </c>
      <c r="B93" s="87" t="s">
        <v>138</v>
      </c>
      <c r="C93" s="88">
        <v>20000</v>
      </c>
      <c r="D93" s="89">
        <v>11723.25</v>
      </c>
      <c r="E93" s="98">
        <f t="shared" ref="E93:E95" si="11">D93/C93*100</f>
        <v>58.616250000000001</v>
      </c>
      <c r="F93" s="76">
        <v>20000</v>
      </c>
      <c r="G93" s="38">
        <v>3292</v>
      </c>
      <c r="H93" s="84">
        <f t="shared" si="10"/>
        <v>16.46</v>
      </c>
    </row>
    <row r="94" spans="1:9">
      <c r="A94" s="86">
        <v>14220</v>
      </c>
      <c r="B94" s="87" t="s">
        <v>139</v>
      </c>
      <c r="C94" s="88">
        <v>0</v>
      </c>
      <c r="D94" s="89"/>
      <c r="E94" s="98"/>
      <c r="F94" s="76"/>
      <c r="G94" s="38"/>
      <c r="H94" s="84"/>
    </row>
    <row r="95" spans="1:9">
      <c r="A95" s="86">
        <v>14230</v>
      </c>
      <c r="B95" s="87" t="s">
        <v>140</v>
      </c>
      <c r="C95" s="88">
        <v>20000</v>
      </c>
      <c r="D95" s="89">
        <v>5819.8</v>
      </c>
      <c r="E95" s="98">
        <f t="shared" si="11"/>
        <v>29.099000000000004</v>
      </c>
      <c r="F95" s="76">
        <v>25000</v>
      </c>
      <c r="G95" s="38">
        <v>3595.66</v>
      </c>
      <c r="H95" s="84">
        <f t="shared" si="10"/>
        <v>14.382639999999999</v>
      </c>
    </row>
    <row r="96" spans="1:9">
      <c r="A96" s="90"/>
      <c r="B96" s="101"/>
      <c r="C96" s="91"/>
      <c r="D96" s="92"/>
      <c r="E96" s="115"/>
      <c r="F96" s="76"/>
      <c r="G96" s="127"/>
      <c r="H96" s="84"/>
    </row>
    <row r="97" spans="1:9">
      <c r="B97" s="102"/>
      <c r="C97" s="125"/>
      <c r="D97" s="119"/>
      <c r="F97" s="76"/>
      <c r="G97" s="127"/>
      <c r="H97" s="84"/>
    </row>
    <row r="98" spans="1:9" ht="37.5">
      <c r="A98" s="82">
        <v>1430</v>
      </c>
      <c r="B98" s="83" t="s">
        <v>141</v>
      </c>
      <c r="C98" s="84">
        <f>C99</f>
        <v>100850.18</v>
      </c>
      <c r="D98" s="84">
        <f>D99</f>
        <v>41293.1</v>
      </c>
      <c r="E98" s="85">
        <f>D98/C98*100</f>
        <v>40.944993851275228</v>
      </c>
      <c r="F98" s="81">
        <f>F99</f>
        <v>134000</v>
      </c>
      <c r="G98" s="132">
        <f>G99</f>
        <v>54042.7</v>
      </c>
      <c r="H98" s="84">
        <f t="shared" si="10"/>
        <v>40.330373134328354</v>
      </c>
      <c r="I98" s="73"/>
    </row>
    <row r="99" spans="1:9">
      <c r="A99" s="86">
        <v>14310</v>
      </c>
      <c r="B99" s="87" t="s">
        <v>142</v>
      </c>
      <c r="C99" s="88">
        <v>100850.18</v>
      </c>
      <c r="D99" s="89">
        <v>41293.1</v>
      </c>
      <c r="E99" s="85">
        <f>D99/C99*100</f>
        <v>40.944993851275228</v>
      </c>
      <c r="F99" s="76">
        <v>134000</v>
      </c>
      <c r="G99" s="38">
        <v>54042.7</v>
      </c>
      <c r="H99" s="84">
        <f t="shared" si="10"/>
        <v>40.330373134328354</v>
      </c>
    </row>
    <row r="100" spans="1:9">
      <c r="A100" s="90"/>
      <c r="B100" s="101"/>
      <c r="C100" s="91"/>
      <c r="D100" s="120"/>
      <c r="E100" s="96"/>
      <c r="F100" s="76"/>
      <c r="G100" s="127"/>
      <c r="H100" s="96"/>
    </row>
    <row r="101" spans="1:9">
      <c r="C101" s="125"/>
      <c r="D101" s="119"/>
      <c r="F101" s="76"/>
      <c r="G101" s="127"/>
    </row>
    <row r="102" spans="1:9">
      <c r="A102" s="72">
        <v>14410</v>
      </c>
      <c r="B102" s="97" t="s">
        <v>143</v>
      </c>
      <c r="C102" s="71">
        <v>1396</v>
      </c>
      <c r="D102" s="81">
        <f>D103</f>
        <v>1109</v>
      </c>
      <c r="E102" s="121">
        <f>D102/C102*100</f>
        <v>79.441260744985669</v>
      </c>
      <c r="F102" s="76">
        <v>1114</v>
      </c>
      <c r="G102" s="5">
        <f>G105</f>
        <v>1113.25</v>
      </c>
      <c r="H102" s="81">
        <f>G102/F102*100</f>
        <v>99.932675044883297</v>
      </c>
    </row>
    <row r="103" spans="1:9">
      <c r="A103" s="72"/>
      <c r="B103" s="72"/>
      <c r="C103" s="76">
        <v>1396</v>
      </c>
      <c r="D103" s="76">
        <v>1109</v>
      </c>
      <c r="E103" s="121">
        <f>D103/C103*100</f>
        <v>79.441260744985669</v>
      </c>
      <c r="F103" s="76"/>
      <c r="G103" s="5"/>
      <c r="H103" s="126"/>
      <c r="I103" s="73"/>
    </row>
    <row r="104" spans="1:9">
      <c r="A104" s="72"/>
      <c r="B104" s="72"/>
      <c r="C104" s="72"/>
      <c r="D104" s="89"/>
      <c r="E104" s="121"/>
      <c r="F104" s="76"/>
      <c r="G104" s="5"/>
      <c r="H104" s="72"/>
    </row>
    <row r="105" spans="1:9">
      <c r="A105" s="72">
        <v>13918</v>
      </c>
      <c r="B105" s="117" t="s">
        <v>130</v>
      </c>
      <c r="C105" s="72"/>
      <c r="D105" s="72"/>
      <c r="E105" s="121"/>
      <c r="F105" s="76">
        <v>1114</v>
      </c>
      <c r="G105" s="5">
        <v>1113.25</v>
      </c>
      <c r="H105" s="126">
        <f>G105/F105*100</f>
        <v>99.932675044883297</v>
      </c>
    </row>
    <row r="106" spans="1:9">
      <c r="A106" s="224" t="s">
        <v>146</v>
      </c>
      <c r="B106" s="225"/>
      <c r="C106" s="81">
        <f>C102+C98+C92+C85+C80+C61+C48+C36+C25+C18+C10+C5</f>
        <v>1714468.6199999999</v>
      </c>
      <c r="D106" s="81">
        <f>D5+D10+D18+D25+D36+D48+D61+D72+D80+D85+D92+D98+D102</f>
        <v>585572.47000000009</v>
      </c>
      <c r="E106" s="121">
        <f t="shared" ref="E106" si="12">D106/C106*100</f>
        <v>34.154749942288248</v>
      </c>
      <c r="F106" s="81">
        <f>F5+F10+F18+F25+F36+F48+F61+F80+F85+F92+F98</f>
        <v>1944759</v>
      </c>
      <c r="G106" s="71">
        <f>G5+G10+G18+G25+G36+G48+G61+G72+G80+G85+G92+G98+G102</f>
        <v>807688.08000000019</v>
      </c>
      <c r="H106" s="118">
        <f>G106/F106*100</f>
        <v>41.531525500074828</v>
      </c>
    </row>
    <row r="109" spans="1:9">
      <c r="E109" s="73"/>
      <c r="G109" s="123"/>
    </row>
    <row r="110" spans="1:9">
      <c r="C110" s="73"/>
      <c r="G110" s="123"/>
    </row>
    <row r="111" spans="1:9">
      <c r="C111" s="73"/>
      <c r="G111" s="123"/>
    </row>
    <row r="112" spans="1:9">
      <c r="G112" s="123"/>
    </row>
    <row r="113" spans="4:7">
      <c r="F113" s="73"/>
      <c r="G113" s="124"/>
    </row>
    <row r="114" spans="4:7">
      <c r="D114" s="73"/>
    </row>
    <row r="115" spans="4:7">
      <c r="F115" s="73"/>
      <c r="G115" s="73"/>
    </row>
  </sheetData>
  <mergeCells count="7">
    <mergeCell ref="E58:E60"/>
    <mergeCell ref="H58:H60"/>
    <mergeCell ref="A106:B106"/>
    <mergeCell ref="A58:A60"/>
    <mergeCell ref="B58:B60"/>
    <mergeCell ref="C58:C60"/>
    <mergeCell ref="D58:D60"/>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A1:H29"/>
  <sheetViews>
    <sheetView workbookViewId="0">
      <selection activeCell="D35" sqref="D35"/>
    </sheetView>
  </sheetViews>
  <sheetFormatPr defaultRowHeight="15.75"/>
  <cols>
    <col min="1" max="1" width="24.42578125" style="56" customWidth="1"/>
    <col min="2" max="2" width="26.140625" style="56" customWidth="1"/>
    <col min="3" max="8" width="16.85546875" style="56" customWidth="1"/>
    <col min="9" max="16384" width="9.140625" style="56"/>
  </cols>
  <sheetData>
    <row r="1" spans="1:8" ht="16.5" thickBot="1">
      <c r="A1" s="14" t="s">
        <v>28</v>
      </c>
      <c r="B1" s="233" t="s">
        <v>29</v>
      </c>
      <c r="C1" s="233"/>
      <c r="D1" s="233"/>
      <c r="E1" s="233"/>
      <c r="F1" s="233"/>
    </row>
    <row r="2" spans="1:8" ht="16.5" thickBot="1">
      <c r="A2" s="15"/>
      <c r="B2" s="58"/>
      <c r="C2" s="57"/>
      <c r="D2" s="16" t="s">
        <v>53</v>
      </c>
      <c r="E2" s="17"/>
      <c r="F2" s="57"/>
      <c r="G2" s="16" t="s">
        <v>57</v>
      </c>
      <c r="H2" s="17"/>
    </row>
    <row r="3" spans="1:8" ht="31.5">
      <c r="A3" s="234">
        <v>21000</v>
      </c>
      <c r="B3" s="18" t="s">
        <v>30</v>
      </c>
      <c r="C3" s="184" t="s">
        <v>24</v>
      </c>
      <c r="D3" s="184" t="s">
        <v>152</v>
      </c>
      <c r="E3" s="184" t="s">
        <v>25</v>
      </c>
      <c r="F3" s="184" t="s">
        <v>24</v>
      </c>
      <c r="G3" s="184" t="s">
        <v>151</v>
      </c>
      <c r="H3" s="184" t="s">
        <v>26</v>
      </c>
    </row>
    <row r="4" spans="1:8" ht="32.25" thickBot="1">
      <c r="A4" s="235"/>
      <c r="B4" s="18" t="s">
        <v>23</v>
      </c>
      <c r="C4" s="185"/>
      <c r="D4" s="185"/>
      <c r="E4" s="185"/>
      <c r="F4" s="185"/>
      <c r="G4" s="185"/>
      <c r="H4" s="232"/>
    </row>
    <row r="5" spans="1:8" ht="53.25" customHeight="1" thickBot="1">
      <c r="A5" s="15"/>
      <c r="B5" s="19" t="s">
        <v>65</v>
      </c>
      <c r="C5" s="50">
        <v>30000</v>
      </c>
      <c r="D5" s="50">
        <f>D7</f>
        <v>27700</v>
      </c>
      <c r="E5" s="51">
        <f>D5/C5</f>
        <v>0.92333333333333334</v>
      </c>
      <c r="F5" s="50">
        <f>F8</f>
        <v>60000</v>
      </c>
      <c r="G5" s="50">
        <f>G7</f>
        <v>59320</v>
      </c>
      <c r="H5" s="51">
        <f>G5/F5</f>
        <v>0.98866666666666669</v>
      </c>
    </row>
    <row r="6" spans="1:8" ht="16.5" thickBot="1">
      <c r="B6" s="4"/>
    </row>
    <row r="7" spans="1:8" ht="16.5" thickBot="1">
      <c r="A7" s="20">
        <v>2100</v>
      </c>
      <c r="B7" s="21" t="s">
        <v>31</v>
      </c>
      <c r="C7" s="22">
        <f>C8</f>
        <v>30000</v>
      </c>
      <c r="D7" s="22">
        <f>D8</f>
        <v>27700</v>
      </c>
      <c r="E7" s="23">
        <f>E8</f>
        <v>0.92333333333333334</v>
      </c>
      <c r="F7" s="22">
        <f>F8</f>
        <v>60000</v>
      </c>
      <c r="G7" s="22">
        <f>G8</f>
        <v>59320</v>
      </c>
      <c r="H7" s="23">
        <f>G7/F7</f>
        <v>0.98866666666666669</v>
      </c>
    </row>
    <row r="8" spans="1:8" ht="32.25" thickBot="1">
      <c r="A8" s="24">
        <v>21110</v>
      </c>
      <c r="B8" s="25" t="s">
        <v>32</v>
      </c>
      <c r="C8" s="26">
        <v>30000</v>
      </c>
      <c r="D8" s="26">
        <v>27700</v>
      </c>
      <c r="E8" s="27">
        <f>D8/C8</f>
        <v>0.92333333333333334</v>
      </c>
      <c r="F8" s="26">
        <v>60000</v>
      </c>
      <c r="G8" s="26">
        <v>59320</v>
      </c>
      <c r="H8" s="27">
        <f>G8/F8</f>
        <v>0.98866666666666669</v>
      </c>
    </row>
    <row r="9" spans="1:8" ht="32.25" thickBot="1">
      <c r="A9" s="24">
        <v>21120</v>
      </c>
      <c r="B9" s="25" t="s">
        <v>33</v>
      </c>
      <c r="C9" s="26"/>
      <c r="D9" s="26"/>
      <c r="E9" s="28"/>
      <c r="F9" s="26"/>
      <c r="G9" s="26"/>
      <c r="H9" s="28"/>
    </row>
    <row r="10" spans="1:8" ht="32.25" thickBot="1">
      <c r="A10" s="24">
        <v>21200</v>
      </c>
      <c r="B10" s="25" t="s">
        <v>34</v>
      </c>
      <c r="C10" s="26"/>
      <c r="D10" s="26"/>
      <c r="E10" s="27"/>
      <c r="F10" s="26"/>
      <c r="G10" s="26"/>
      <c r="H10" s="27"/>
    </row>
    <row r="11" spans="1:8" ht="16.5" thickBot="1">
      <c r="B11" s="4"/>
    </row>
    <row r="12" spans="1:8" ht="16.5" thickBot="1">
      <c r="A12" s="20">
        <v>2200</v>
      </c>
      <c r="B12" s="21" t="s">
        <v>35</v>
      </c>
      <c r="C12" s="29" t="s">
        <v>18</v>
      </c>
      <c r="D12" s="29" t="s">
        <v>19</v>
      </c>
      <c r="E12" s="29" t="s">
        <v>20</v>
      </c>
      <c r="F12" s="29" t="s">
        <v>18</v>
      </c>
      <c r="G12" s="29" t="s">
        <v>19</v>
      </c>
      <c r="H12" s="29"/>
    </row>
    <row r="14" spans="1:8">
      <c r="A14" s="1"/>
    </row>
    <row r="19" spans="1:8">
      <c r="H19" s="148">
        <v>1574321.52</v>
      </c>
    </row>
    <row r="20" spans="1:8">
      <c r="H20" s="148">
        <v>264694.26</v>
      </c>
    </row>
    <row r="21" spans="1:8">
      <c r="H21" s="148">
        <v>59320</v>
      </c>
    </row>
    <row r="22" spans="1:8">
      <c r="H22" s="148"/>
    </row>
    <row r="23" spans="1:8" ht="16.5" thickBot="1">
      <c r="A23" s="1" t="s">
        <v>36</v>
      </c>
    </row>
    <row r="24" spans="1:8" ht="85.5" customHeight="1" thickBot="1">
      <c r="A24" s="30" t="s">
        <v>37</v>
      </c>
      <c r="B24" s="30" t="s">
        <v>38</v>
      </c>
      <c r="C24" s="30" t="s">
        <v>39</v>
      </c>
      <c r="D24" s="31" t="s">
        <v>153</v>
      </c>
      <c r="E24" s="32" t="s">
        <v>40</v>
      </c>
      <c r="F24" s="32" t="s">
        <v>44</v>
      </c>
      <c r="G24" s="3"/>
      <c r="H24" s="33"/>
    </row>
    <row r="25" spans="1:8" ht="16.5" thickBot="1">
      <c r="A25" s="34">
        <v>1</v>
      </c>
      <c r="B25" s="34">
        <v>2</v>
      </c>
      <c r="C25" s="34">
        <v>3</v>
      </c>
      <c r="D25" s="34">
        <v>4</v>
      </c>
      <c r="E25" s="34">
        <v>5</v>
      </c>
      <c r="F25" s="34">
        <v>6</v>
      </c>
      <c r="G25" s="3"/>
      <c r="H25" s="3"/>
    </row>
    <row r="26" spans="1:8" ht="36.75" customHeight="1" thickBot="1">
      <c r="A26" s="35" t="s">
        <v>66</v>
      </c>
      <c r="B26" s="36">
        <v>120</v>
      </c>
      <c r="C26" s="36">
        <v>119</v>
      </c>
      <c r="D26" s="128">
        <f>1042172.02+271413.6+260735.9</f>
        <v>1574321.52</v>
      </c>
      <c r="E26" s="129">
        <f>D26</f>
        <v>1574321.52</v>
      </c>
      <c r="F26" s="37">
        <f>E26/D26</f>
        <v>1</v>
      </c>
      <c r="G26" s="3"/>
      <c r="H26" s="63"/>
    </row>
    <row r="27" spans="1:8" ht="36.75" customHeight="1" thickBot="1">
      <c r="A27" s="35" t="s">
        <v>42</v>
      </c>
      <c r="B27" s="36">
        <v>190</v>
      </c>
      <c r="C27" s="36">
        <v>174</v>
      </c>
      <c r="D27" s="128">
        <f>623665.48+155258.58+161116.44</f>
        <v>940040.5</v>
      </c>
      <c r="E27" s="129">
        <f>D27</f>
        <v>940040.5</v>
      </c>
      <c r="F27" s="37">
        <f t="shared" ref="F27:F29" si="0">E27/D27</f>
        <v>1</v>
      </c>
      <c r="G27" s="3"/>
      <c r="H27" s="63"/>
    </row>
    <row r="28" spans="1:8" ht="36.75" customHeight="1" thickBot="1">
      <c r="A28" s="35" t="s">
        <v>43</v>
      </c>
      <c r="B28" s="36">
        <v>43</v>
      </c>
      <c r="C28" s="36">
        <v>39</v>
      </c>
      <c r="D28" s="128">
        <f>166533.62+42702.65+43276.78+913.5</f>
        <v>253426.55</v>
      </c>
      <c r="E28" s="129">
        <f>D28</f>
        <v>253426.55</v>
      </c>
      <c r="F28" s="37">
        <f t="shared" si="0"/>
        <v>1</v>
      </c>
      <c r="G28" s="3"/>
      <c r="H28" s="63"/>
    </row>
    <row r="29" spans="1:8" ht="36.75" customHeight="1" thickBot="1">
      <c r="A29" s="35" t="s">
        <v>17</v>
      </c>
      <c r="B29" s="36">
        <f>SUM(B26:B28)</f>
        <v>353</v>
      </c>
      <c r="C29" s="36">
        <f>SUM(C26:C28)</f>
        <v>332</v>
      </c>
      <c r="D29" s="128">
        <f>SUM(D26:D28)</f>
        <v>2767788.57</v>
      </c>
      <c r="E29" s="129">
        <f>SUM(E26:E28)</f>
        <v>2767788.57</v>
      </c>
      <c r="F29" s="37">
        <f t="shared" si="0"/>
        <v>1</v>
      </c>
      <c r="G29" s="3"/>
      <c r="H29" s="3"/>
    </row>
  </sheetData>
  <mergeCells count="8">
    <mergeCell ref="G3:G4"/>
    <mergeCell ref="H3:H4"/>
    <mergeCell ref="B1:F1"/>
    <mergeCell ref="A3:A4"/>
    <mergeCell ref="C3:C4"/>
    <mergeCell ref="D3:D4"/>
    <mergeCell ref="E3:E4"/>
    <mergeCell ref="F3:F4"/>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dimension ref="B1:J310"/>
  <sheetViews>
    <sheetView showGridLines="0" zoomScaleNormal="100" workbookViewId="0">
      <selection activeCell="D27" sqref="D27:E27"/>
    </sheetView>
  </sheetViews>
  <sheetFormatPr defaultRowHeight="12.75"/>
  <cols>
    <col min="1" max="1" width="2.28515625" style="236" customWidth="1"/>
    <col min="2" max="2" width="0" style="236" hidden="1" customWidth="1"/>
    <col min="3" max="3" width="11.7109375" style="236" customWidth="1"/>
    <col min="4" max="4" width="6.5703125" style="236" customWidth="1"/>
    <col min="5" max="5" width="79.42578125" style="236" customWidth="1"/>
    <col min="6" max="6" width="7.42578125" style="236" customWidth="1"/>
    <col min="7" max="7" width="11.140625" style="236" customWidth="1"/>
    <col min="8" max="8" width="14.85546875" style="236" customWidth="1"/>
    <col min="9" max="9" width="18.5703125" style="236" customWidth="1"/>
    <col min="10" max="10" width="6.5703125" style="236" customWidth="1"/>
    <col min="11" max="11" width="0.85546875" style="236" customWidth="1"/>
    <col min="12" max="12" width="1.42578125" style="236" customWidth="1"/>
    <col min="13" max="256" width="9.140625" style="236"/>
    <col min="257" max="257" width="2.28515625" style="236" customWidth="1"/>
    <col min="258" max="258" width="0" style="236" hidden="1" customWidth="1"/>
    <col min="259" max="259" width="11.7109375" style="236" customWidth="1"/>
    <col min="260" max="260" width="6.5703125" style="236" customWidth="1"/>
    <col min="261" max="261" width="79.42578125" style="236" customWidth="1"/>
    <col min="262" max="262" width="7.42578125" style="236" customWidth="1"/>
    <col min="263" max="263" width="11.140625" style="236" customWidth="1"/>
    <col min="264" max="264" width="14.85546875" style="236" customWidth="1"/>
    <col min="265" max="265" width="18.5703125" style="236" customWidth="1"/>
    <col min="266" max="266" width="6.5703125" style="236" customWidth="1"/>
    <col min="267" max="267" width="0.85546875" style="236" customWidth="1"/>
    <col min="268" max="268" width="1.42578125" style="236" customWidth="1"/>
    <col min="269" max="512" width="9.140625" style="236"/>
    <col min="513" max="513" width="2.28515625" style="236" customWidth="1"/>
    <col min="514" max="514" width="0" style="236" hidden="1" customWidth="1"/>
    <col min="515" max="515" width="11.7109375" style="236" customWidth="1"/>
    <col min="516" max="516" width="6.5703125" style="236" customWidth="1"/>
    <col min="517" max="517" width="79.42578125" style="236" customWidth="1"/>
    <col min="518" max="518" width="7.42578125" style="236" customWidth="1"/>
    <col min="519" max="519" width="11.140625" style="236" customWidth="1"/>
    <col min="520" max="520" width="14.85546875" style="236" customWidth="1"/>
    <col min="521" max="521" width="18.5703125" style="236" customWidth="1"/>
    <col min="522" max="522" width="6.5703125" style="236" customWidth="1"/>
    <col min="523" max="523" width="0.85546875" style="236" customWidth="1"/>
    <col min="524" max="524" width="1.42578125" style="236" customWidth="1"/>
    <col min="525" max="768" width="9.140625" style="236"/>
    <col min="769" max="769" width="2.28515625" style="236" customWidth="1"/>
    <col min="770" max="770" width="0" style="236" hidden="1" customWidth="1"/>
    <col min="771" max="771" width="11.7109375" style="236" customWidth="1"/>
    <col min="772" max="772" width="6.5703125" style="236" customWidth="1"/>
    <col min="773" max="773" width="79.42578125" style="236" customWidth="1"/>
    <col min="774" max="774" width="7.42578125" style="236" customWidth="1"/>
    <col min="775" max="775" width="11.140625" style="236" customWidth="1"/>
    <col min="776" max="776" width="14.85546875" style="236" customWidth="1"/>
    <col min="777" max="777" width="18.5703125" style="236" customWidth="1"/>
    <col min="778" max="778" width="6.5703125" style="236" customWidth="1"/>
    <col min="779" max="779" width="0.85546875" style="236" customWidth="1"/>
    <col min="780" max="780" width="1.42578125" style="236" customWidth="1"/>
    <col min="781" max="1024" width="9.140625" style="236"/>
    <col min="1025" max="1025" width="2.28515625" style="236" customWidth="1"/>
    <col min="1026" max="1026" width="0" style="236" hidden="1" customWidth="1"/>
    <col min="1027" max="1027" width="11.7109375" style="236" customWidth="1"/>
    <col min="1028" max="1028" width="6.5703125" style="236" customWidth="1"/>
    <col min="1029" max="1029" width="79.42578125" style="236" customWidth="1"/>
    <col min="1030" max="1030" width="7.42578125" style="236" customWidth="1"/>
    <col min="1031" max="1031" width="11.140625" style="236" customWidth="1"/>
    <col min="1032" max="1032" width="14.85546875" style="236" customWidth="1"/>
    <col min="1033" max="1033" width="18.5703125" style="236" customWidth="1"/>
    <col min="1034" max="1034" width="6.5703125" style="236" customWidth="1"/>
    <col min="1035" max="1035" width="0.85546875" style="236" customWidth="1"/>
    <col min="1036" max="1036" width="1.42578125" style="236" customWidth="1"/>
    <col min="1037" max="1280" width="9.140625" style="236"/>
    <col min="1281" max="1281" width="2.28515625" style="236" customWidth="1"/>
    <col min="1282" max="1282" width="0" style="236" hidden="1" customWidth="1"/>
    <col min="1283" max="1283" width="11.7109375" style="236" customWidth="1"/>
    <col min="1284" max="1284" width="6.5703125" style="236" customWidth="1"/>
    <col min="1285" max="1285" width="79.42578125" style="236" customWidth="1"/>
    <col min="1286" max="1286" width="7.42578125" style="236" customWidth="1"/>
    <col min="1287" max="1287" width="11.140625" style="236" customWidth="1"/>
    <col min="1288" max="1288" width="14.85546875" style="236" customWidth="1"/>
    <col min="1289" max="1289" width="18.5703125" style="236" customWidth="1"/>
    <col min="1290" max="1290" width="6.5703125" style="236" customWidth="1"/>
    <col min="1291" max="1291" width="0.85546875" style="236" customWidth="1"/>
    <col min="1292" max="1292" width="1.42578125" style="236" customWidth="1"/>
    <col min="1293" max="1536" width="9.140625" style="236"/>
    <col min="1537" max="1537" width="2.28515625" style="236" customWidth="1"/>
    <col min="1538" max="1538" width="0" style="236" hidden="1" customWidth="1"/>
    <col min="1539" max="1539" width="11.7109375" style="236" customWidth="1"/>
    <col min="1540" max="1540" width="6.5703125" style="236" customWidth="1"/>
    <col min="1541" max="1541" width="79.42578125" style="236" customWidth="1"/>
    <col min="1542" max="1542" width="7.42578125" style="236" customWidth="1"/>
    <col min="1543" max="1543" width="11.140625" style="236" customWidth="1"/>
    <col min="1544" max="1544" width="14.85546875" style="236" customWidth="1"/>
    <col min="1545" max="1545" width="18.5703125" style="236" customWidth="1"/>
    <col min="1546" max="1546" width="6.5703125" style="236" customWidth="1"/>
    <col min="1547" max="1547" width="0.85546875" style="236" customWidth="1"/>
    <col min="1548" max="1548" width="1.42578125" style="236" customWidth="1"/>
    <col min="1549" max="1792" width="9.140625" style="236"/>
    <col min="1793" max="1793" width="2.28515625" style="236" customWidth="1"/>
    <col min="1794" max="1794" width="0" style="236" hidden="1" customWidth="1"/>
    <col min="1795" max="1795" width="11.7109375" style="236" customWidth="1"/>
    <col min="1796" max="1796" width="6.5703125" style="236" customWidth="1"/>
    <col min="1797" max="1797" width="79.42578125" style="236" customWidth="1"/>
    <col min="1798" max="1798" width="7.42578125" style="236" customWidth="1"/>
    <col min="1799" max="1799" width="11.140625" style="236" customWidth="1"/>
    <col min="1800" max="1800" width="14.85546875" style="236" customWidth="1"/>
    <col min="1801" max="1801" width="18.5703125" style="236" customWidth="1"/>
    <col min="1802" max="1802" width="6.5703125" style="236" customWidth="1"/>
    <col min="1803" max="1803" width="0.85546875" style="236" customWidth="1"/>
    <col min="1804" max="1804" width="1.42578125" style="236" customWidth="1"/>
    <col min="1805" max="2048" width="9.140625" style="236"/>
    <col min="2049" max="2049" width="2.28515625" style="236" customWidth="1"/>
    <col min="2050" max="2050" width="0" style="236" hidden="1" customWidth="1"/>
    <col min="2051" max="2051" width="11.7109375" style="236" customWidth="1"/>
    <col min="2052" max="2052" width="6.5703125" style="236" customWidth="1"/>
    <col min="2053" max="2053" width="79.42578125" style="236" customWidth="1"/>
    <col min="2054" max="2054" width="7.42578125" style="236" customWidth="1"/>
    <col min="2055" max="2055" width="11.140625" style="236" customWidth="1"/>
    <col min="2056" max="2056" width="14.85546875" style="236" customWidth="1"/>
    <col min="2057" max="2057" width="18.5703125" style="236" customWidth="1"/>
    <col min="2058" max="2058" width="6.5703125" style="236" customWidth="1"/>
    <col min="2059" max="2059" width="0.85546875" style="236" customWidth="1"/>
    <col min="2060" max="2060" width="1.42578125" style="236" customWidth="1"/>
    <col min="2061" max="2304" width="9.140625" style="236"/>
    <col min="2305" max="2305" width="2.28515625" style="236" customWidth="1"/>
    <col min="2306" max="2306" width="0" style="236" hidden="1" customWidth="1"/>
    <col min="2307" max="2307" width="11.7109375" style="236" customWidth="1"/>
    <col min="2308" max="2308" width="6.5703125" style="236" customWidth="1"/>
    <col min="2309" max="2309" width="79.42578125" style="236" customWidth="1"/>
    <col min="2310" max="2310" width="7.42578125" style="236" customWidth="1"/>
    <col min="2311" max="2311" width="11.140625" style="236" customWidth="1"/>
    <col min="2312" max="2312" width="14.85546875" style="236" customWidth="1"/>
    <col min="2313" max="2313" width="18.5703125" style="236" customWidth="1"/>
    <col min="2314" max="2314" width="6.5703125" style="236" customWidth="1"/>
    <col min="2315" max="2315" width="0.85546875" style="236" customWidth="1"/>
    <col min="2316" max="2316" width="1.42578125" style="236" customWidth="1"/>
    <col min="2317" max="2560" width="9.140625" style="236"/>
    <col min="2561" max="2561" width="2.28515625" style="236" customWidth="1"/>
    <col min="2562" max="2562" width="0" style="236" hidden="1" customWidth="1"/>
    <col min="2563" max="2563" width="11.7109375" style="236" customWidth="1"/>
    <col min="2564" max="2564" width="6.5703125" style="236" customWidth="1"/>
    <col min="2565" max="2565" width="79.42578125" style="236" customWidth="1"/>
    <col min="2566" max="2566" width="7.42578125" style="236" customWidth="1"/>
    <col min="2567" max="2567" width="11.140625" style="236" customWidth="1"/>
    <col min="2568" max="2568" width="14.85546875" style="236" customWidth="1"/>
    <col min="2569" max="2569" width="18.5703125" style="236" customWidth="1"/>
    <col min="2570" max="2570" width="6.5703125" style="236" customWidth="1"/>
    <col min="2571" max="2571" width="0.85546875" style="236" customWidth="1"/>
    <col min="2572" max="2572" width="1.42578125" style="236" customWidth="1"/>
    <col min="2573" max="2816" width="9.140625" style="236"/>
    <col min="2817" max="2817" width="2.28515625" style="236" customWidth="1"/>
    <col min="2818" max="2818" width="0" style="236" hidden="1" customWidth="1"/>
    <col min="2819" max="2819" width="11.7109375" style="236" customWidth="1"/>
    <col min="2820" max="2820" width="6.5703125" style="236" customWidth="1"/>
    <col min="2821" max="2821" width="79.42578125" style="236" customWidth="1"/>
    <col min="2822" max="2822" width="7.42578125" style="236" customWidth="1"/>
    <col min="2823" max="2823" width="11.140625" style="236" customWidth="1"/>
    <col min="2824" max="2824" width="14.85546875" style="236" customWidth="1"/>
    <col min="2825" max="2825" width="18.5703125" style="236" customWidth="1"/>
    <col min="2826" max="2826" width="6.5703125" style="236" customWidth="1"/>
    <col min="2827" max="2827" width="0.85546875" style="236" customWidth="1"/>
    <col min="2828" max="2828" width="1.42578125" style="236" customWidth="1"/>
    <col min="2829" max="3072" width="9.140625" style="236"/>
    <col min="3073" max="3073" width="2.28515625" style="236" customWidth="1"/>
    <col min="3074" max="3074" width="0" style="236" hidden="1" customWidth="1"/>
    <col min="3075" max="3075" width="11.7109375" style="236" customWidth="1"/>
    <col min="3076" max="3076" width="6.5703125" style="236" customWidth="1"/>
    <col min="3077" max="3077" width="79.42578125" style="236" customWidth="1"/>
    <col min="3078" max="3078" width="7.42578125" style="236" customWidth="1"/>
    <col min="3079" max="3079" width="11.140625" style="236" customWidth="1"/>
    <col min="3080" max="3080" width="14.85546875" style="236" customWidth="1"/>
    <col min="3081" max="3081" width="18.5703125" style="236" customWidth="1"/>
    <col min="3082" max="3082" width="6.5703125" style="236" customWidth="1"/>
    <col min="3083" max="3083" width="0.85546875" style="236" customWidth="1"/>
    <col min="3084" max="3084" width="1.42578125" style="236" customWidth="1"/>
    <col min="3085" max="3328" width="9.140625" style="236"/>
    <col min="3329" max="3329" width="2.28515625" style="236" customWidth="1"/>
    <col min="3330" max="3330" width="0" style="236" hidden="1" customWidth="1"/>
    <col min="3331" max="3331" width="11.7109375" style="236" customWidth="1"/>
    <col min="3332" max="3332" width="6.5703125" style="236" customWidth="1"/>
    <col min="3333" max="3333" width="79.42578125" style="236" customWidth="1"/>
    <col min="3334" max="3334" width="7.42578125" style="236" customWidth="1"/>
    <col min="3335" max="3335" width="11.140625" style="236" customWidth="1"/>
    <col min="3336" max="3336" width="14.85546875" style="236" customWidth="1"/>
    <col min="3337" max="3337" width="18.5703125" style="236" customWidth="1"/>
    <col min="3338" max="3338" width="6.5703125" style="236" customWidth="1"/>
    <col min="3339" max="3339" width="0.85546875" style="236" customWidth="1"/>
    <col min="3340" max="3340" width="1.42578125" style="236" customWidth="1"/>
    <col min="3341" max="3584" width="9.140625" style="236"/>
    <col min="3585" max="3585" width="2.28515625" style="236" customWidth="1"/>
    <col min="3586" max="3586" width="0" style="236" hidden="1" customWidth="1"/>
    <col min="3587" max="3587" width="11.7109375" style="236" customWidth="1"/>
    <col min="3588" max="3588" width="6.5703125" style="236" customWidth="1"/>
    <col min="3589" max="3589" width="79.42578125" style="236" customWidth="1"/>
    <col min="3590" max="3590" width="7.42578125" style="236" customWidth="1"/>
    <col min="3591" max="3591" width="11.140625" style="236" customWidth="1"/>
    <col min="3592" max="3592" width="14.85546875" style="236" customWidth="1"/>
    <col min="3593" max="3593" width="18.5703125" style="236" customWidth="1"/>
    <col min="3594" max="3594" width="6.5703125" style="236" customWidth="1"/>
    <col min="3595" max="3595" width="0.85546875" style="236" customWidth="1"/>
    <col min="3596" max="3596" width="1.42578125" style="236" customWidth="1"/>
    <col min="3597" max="3840" width="9.140625" style="236"/>
    <col min="3841" max="3841" width="2.28515625" style="236" customWidth="1"/>
    <col min="3842" max="3842" width="0" style="236" hidden="1" customWidth="1"/>
    <col min="3843" max="3843" width="11.7109375" style="236" customWidth="1"/>
    <col min="3844" max="3844" width="6.5703125" style="236" customWidth="1"/>
    <col min="3845" max="3845" width="79.42578125" style="236" customWidth="1"/>
    <col min="3846" max="3846" width="7.42578125" style="236" customWidth="1"/>
    <col min="3847" max="3847" width="11.140625" style="236" customWidth="1"/>
    <col min="3848" max="3848" width="14.85546875" style="236" customWidth="1"/>
    <col min="3849" max="3849" width="18.5703125" style="236" customWidth="1"/>
    <col min="3850" max="3850" width="6.5703125" style="236" customWidth="1"/>
    <col min="3851" max="3851" width="0.85546875" style="236" customWidth="1"/>
    <col min="3852" max="3852" width="1.42578125" style="236" customWidth="1"/>
    <col min="3853" max="4096" width="9.140625" style="236"/>
    <col min="4097" max="4097" width="2.28515625" style="236" customWidth="1"/>
    <col min="4098" max="4098" width="0" style="236" hidden="1" customWidth="1"/>
    <col min="4099" max="4099" width="11.7109375" style="236" customWidth="1"/>
    <col min="4100" max="4100" width="6.5703125" style="236" customWidth="1"/>
    <col min="4101" max="4101" width="79.42578125" style="236" customWidth="1"/>
    <col min="4102" max="4102" width="7.42578125" style="236" customWidth="1"/>
    <col min="4103" max="4103" width="11.140625" style="236" customWidth="1"/>
    <col min="4104" max="4104" width="14.85546875" style="236" customWidth="1"/>
    <col min="4105" max="4105" width="18.5703125" style="236" customWidth="1"/>
    <col min="4106" max="4106" width="6.5703125" style="236" customWidth="1"/>
    <col min="4107" max="4107" width="0.85546875" style="236" customWidth="1"/>
    <col min="4108" max="4108" width="1.42578125" style="236" customWidth="1"/>
    <col min="4109" max="4352" width="9.140625" style="236"/>
    <col min="4353" max="4353" width="2.28515625" style="236" customWidth="1"/>
    <col min="4354" max="4354" width="0" style="236" hidden="1" customWidth="1"/>
    <col min="4355" max="4355" width="11.7109375" style="236" customWidth="1"/>
    <col min="4356" max="4356" width="6.5703125" style="236" customWidth="1"/>
    <col min="4357" max="4357" width="79.42578125" style="236" customWidth="1"/>
    <col min="4358" max="4358" width="7.42578125" style="236" customWidth="1"/>
    <col min="4359" max="4359" width="11.140625" style="236" customWidth="1"/>
    <col min="4360" max="4360" width="14.85546875" style="236" customWidth="1"/>
    <col min="4361" max="4361" width="18.5703125" style="236" customWidth="1"/>
    <col min="4362" max="4362" width="6.5703125" style="236" customWidth="1"/>
    <col min="4363" max="4363" width="0.85546875" style="236" customWidth="1"/>
    <col min="4364" max="4364" width="1.42578125" style="236" customWidth="1"/>
    <col min="4365" max="4608" width="9.140625" style="236"/>
    <col min="4609" max="4609" width="2.28515625" style="236" customWidth="1"/>
    <col min="4610" max="4610" width="0" style="236" hidden="1" customWidth="1"/>
    <col min="4611" max="4611" width="11.7109375" style="236" customWidth="1"/>
    <col min="4612" max="4612" width="6.5703125" style="236" customWidth="1"/>
    <col min="4613" max="4613" width="79.42578125" style="236" customWidth="1"/>
    <col min="4614" max="4614" width="7.42578125" style="236" customWidth="1"/>
    <col min="4615" max="4615" width="11.140625" style="236" customWidth="1"/>
    <col min="4616" max="4616" width="14.85546875" style="236" customWidth="1"/>
    <col min="4617" max="4617" width="18.5703125" style="236" customWidth="1"/>
    <col min="4618" max="4618" width="6.5703125" style="236" customWidth="1"/>
    <col min="4619" max="4619" width="0.85546875" style="236" customWidth="1"/>
    <col min="4620" max="4620" width="1.42578125" style="236" customWidth="1"/>
    <col min="4621" max="4864" width="9.140625" style="236"/>
    <col min="4865" max="4865" width="2.28515625" style="236" customWidth="1"/>
    <col min="4866" max="4866" width="0" style="236" hidden="1" customWidth="1"/>
    <col min="4867" max="4867" width="11.7109375" style="236" customWidth="1"/>
    <col min="4868" max="4868" width="6.5703125" style="236" customWidth="1"/>
    <col min="4869" max="4869" width="79.42578125" style="236" customWidth="1"/>
    <col min="4870" max="4870" width="7.42578125" style="236" customWidth="1"/>
    <col min="4871" max="4871" width="11.140625" style="236" customWidth="1"/>
    <col min="4872" max="4872" width="14.85546875" style="236" customWidth="1"/>
    <col min="4873" max="4873" width="18.5703125" style="236" customWidth="1"/>
    <col min="4874" max="4874" width="6.5703125" style="236" customWidth="1"/>
    <col min="4875" max="4875" width="0.85546875" style="236" customWidth="1"/>
    <col min="4876" max="4876" width="1.42578125" style="236" customWidth="1"/>
    <col min="4877" max="5120" width="9.140625" style="236"/>
    <col min="5121" max="5121" width="2.28515625" style="236" customWidth="1"/>
    <col min="5122" max="5122" width="0" style="236" hidden="1" customWidth="1"/>
    <col min="5123" max="5123" width="11.7109375" style="236" customWidth="1"/>
    <col min="5124" max="5124" width="6.5703125" style="236" customWidth="1"/>
    <col min="5125" max="5125" width="79.42578125" style="236" customWidth="1"/>
    <col min="5126" max="5126" width="7.42578125" style="236" customWidth="1"/>
    <col min="5127" max="5127" width="11.140625" style="236" customWidth="1"/>
    <col min="5128" max="5128" width="14.85546875" style="236" customWidth="1"/>
    <col min="5129" max="5129" width="18.5703125" style="236" customWidth="1"/>
    <col min="5130" max="5130" width="6.5703125" style="236" customWidth="1"/>
    <col min="5131" max="5131" width="0.85546875" style="236" customWidth="1"/>
    <col min="5132" max="5132" width="1.42578125" style="236" customWidth="1"/>
    <col min="5133" max="5376" width="9.140625" style="236"/>
    <col min="5377" max="5377" width="2.28515625" style="236" customWidth="1"/>
    <col min="5378" max="5378" width="0" style="236" hidden="1" customWidth="1"/>
    <col min="5379" max="5379" width="11.7109375" style="236" customWidth="1"/>
    <col min="5380" max="5380" width="6.5703125" style="236" customWidth="1"/>
    <col min="5381" max="5381" width="79.42578125" style="236" customWidth="1"/>
    <col min="5382" max="5382" width="7.42578125" style="236" customWidth="1"/>
    <col min="5383" max="5383" width="11.140625" style="236" customWidth="1"/>
    <col min="5384" max="5384" width="14.85546875" style="236" customWidth="1"/>
    <col min="5385" max="5385" width="18.5703125" style="236" customWidth="1"/>
    <col min="5386" max="5386" width="6.5703125" style="236" customWidth="1"/>
    <col min="5387" max="5387" width="0.85546875" style="236" customWidth="1"/>
    <col min="5388" max="5388" width="1.42578125" style="236" customWidth="1"/>
    <col min="5389" max="5632" width="9.140625" style="236"/>
    <col min="5633" max="5633" width="2.28515625" style="236" customWidth="1"/>
    <col min="5634" max="5634" width="0" style="236" hidden="1" customWidth="1"/>
    <col min="5635" max="5635" width="11.7109375" style="236" customWidth="1"/>
    <col min="5636" max="5636" width="6.5703125" style="236" customWidth="1"/>
    <col min="5637" max="5637" width="79.42578125" style="236" customWidth="1"/>
    <col min="5638" max="5638" width="7.42578125" style="236" customWidth="1"/>
    <col min="5639" max="5639" width="11.140625" style="236" customWidth="1"/>
    <col min="5640" max="5640" width="14.85546875" style="236" customWidth="1"/>
    <col min="5641" max="5641" width="18.5703125" style="236" customWidth="1"/>
    <col min="5642" max="5642" width="6.5703125" style="236" customWidth="1"/>
    <col min="5643" max="5643" width="0.85546875" style="236" customWidth="1"/>
    <col min="5644" max="5644" width="1.42578125" style="236" customWidth="1"/>
    <col min="5645" max="5888" width="9.140625" style="236"/>
    <col min="5889" max="5889" width="2.28515625" style="236" customWidth="1"/>
    <col min="5890" max="5890" width="0" style="236" hidden="1" customWidth="1"/>
    <col min="5891" max="5891" width="11.7109375" style="236" customWidth="1"/>
    <col min="5892" max="5892" width="6.5703125" style="236" customWidth="1"/>
    <col min="5893" max="5893" width="79.42578125" style="236" customWidth="1"/>
    <col min="5894" max="5894" width="7.42578125" style="236" customWidth="1"/>
    <col min="5895" max="5895" width="11.140625" style="236" customWidth="1"/>
    <col min="5896" max="5896" width="14.85546875" style="236" customWidth="1"/>
    <col min="5897" max="5897" width="18.5703125" style="236" customWidth="1"/>
    <col min="5898" max="5898" width="6.5703125" style="236" customWidth="1"/>
    <col min="5899" max="5899" width="0.85546875" style="236" customWidth="1"/>
    <col min="5900" max="5900" width="1.42578125" style="236" customWidth="1"/>
    <col min="5901" max="6144" width="9.140625" style="236"/>
    <col min="6145" max="6145" width="2.28515625" style="236" customWidth="1"/>
    <col min="6146" max="6146" width="0" style="236" hidden="1" customWidth="1"/>
    <col min="6147" max="6147" width="11.7109375" style="236" customWidth="1"/>
    <col min="6148" max="6148" width="6.5703125" style="236" customWidth="1"/>
    <col min="6149" max="6149" width="79.42578125" style="236" customWidth="1"/>
    <col min="6150" max="6150" width="7.42578125" style="236" customWidth="1"/>
    <col min="6151" max="6151" width="11.140625" style="236" customWidth="1"/>
    <col min="6152" max="6152" width="14.85546875" style="236" customWidth="1"/>
    <col min="6153" max="6153" width="18.5703125" style="236" customWidth="1"/>
    <col min="6154" max="6154" width="6.5703125" style="236" customWidth="1"/>
    <col min="6155" max="6155" width="0.85546875" style="236" customWidth="1"/>
    <col min="6156" max="6156" width="1.42578125" style="236" customWidth="1"/>
    <col min="6157" max="6400" width="9.140625" style="236"/>
    <col min="6401" max="6401" width="2.28515625" style="236" customWidth="1"/>
    <col min="6402" max="6402" width="0" style="236" hidden="1" customWidth="1"/>
    <col min="6403" max="6403" width="11.7109375" style="236" customWidth="1"/>
    <col min="6404" max="6404" width="6.5703125" style="236" customWidth="1"/>
    <col min="6405" max="6405" width="79.42578125" style="236" customWidth="1"/>
    <col min="6406" max="6406" width="7.42578125" style="236" customWidth="1"/>
    <col min="6407" max="6407" width="11.140625" style="236" customWidth="1"/>
    <col min="6408" max="6408" width="14.85546875" style="236" customWidth="1"/>
    <col min="6409" max="6409" width="18.5703125" style="236" customWidth="1"/>
    <col min="6410" max="6410" width="6.5703125" style="236" customWidth="1"/>
    <col min="6411" max="6411" width="0.85546875" style="236" customWidth="1"/>
    <col min="6412" max="6412" width="1.42578125" style="236" customWidth="1"/>
    <col min="6413" max="6656" width="9.140625" style="236"/>
    <col min="6657" max="6657" width="2.28515625" style="236" customWidth="1"/>
    <col min="6658" max="6658" width="0" style="236" hidden="1" customWidth="1"/>
    <col min="6659" max="6659" width="11.7109375" style="236" customWidth="1"/>
    <col min="6660" max="6660" width="6.5703125" style="236" customWidth="1"/>
    <col min="6661" max="6661" width="79.42578125" style="236" customWidth="1"/>
    <col min="6662" max="6662" width="7.42578125" style="236" customWidth="1"/>
    <col min="6663" max="6663" width="11.140625" style="236" customWidth="1"/>
    <col min="6664" max="6664" width="14.85546875" style="236" customWidth="1"/>
    <col min="6665" max="6665" width="18.5703125" style="236" customWidth="1"/>
    <col min="6666" max="6666" width="6.5703125" style="236" customWidth="1"/>
    <col min="6667" max="6667" width="0.85546875" style="236" customWidth="1"/>
    <col min="6668" max="6668" width="1.42578125" style="236" customWidth="1"/>
    <col min="6669" max="6912" width="9.140625" style="236"/>
    <col min="6913" max="6913" width="2.28515625" style="236" customWidth="1"/>
    <col min="6914" max="6914" width="0" style="236" hidden="1" customWidth="1"/>
    <col min="6915" max="6915" width="11.7109375" style="236" customWidth="1"/>
    <col min="6916" max="6916" width="6.5703125" style="236" customWidth="1"/>
    <col min="6917" max="6917" width="79.42578125" style="236" customWidth="1"/>
    <col min="6918" max="6918" width="7.42578125" style="236" customWidth="1"/>
    <col min="6919" max="6919" width="11.140625" style="236" customWidth="1"/>
    <col min="6920" max="6920" width="14.85546875" style="236" customWidth="1"/>
    <col min="6921" max="6921" width="18.5703125" style="236" customWidth="1"/>
    <col min="6922" max="6922" width="6.5703125" style="236" customWidth="1"/>
    <col min="6923" max="6923" width="0.85546875" style="236" customWidth="1"/>
    <col min="6924" max="6924" width="1.42578125" style="236" customWidth="1"/>
    <col min="6925" max="7168" width="9.140625" style="236"/>
    <col min="7169" max="7169" width="2.28515625" style="236" customWidth="1"/>
    <col min="7170" max="7170" width="0" style="236" hidden="1" customWidth="1"/>
    <col min="7171" max="7171" width="11.7109375" style="236" customWidth="1"/>
    <col min="7172" max="7172" width="6.5703125" style="236" customWidth="1"/>
    <col min="7173" max="7173" width="79.42578125" style="236" customWidth="1"/>
    <col min="7174" max="7174" width="7.42578125" style="236" customWidth="1"/>
    <col min="7175" max="7175" width="11.140625" style="236" customWidth="1"/>
    <col min="7176" max="7176" width="14.85546875" style="236" customWidth="1"/>
    <col min="7177" max="7177" width="18.5703125" style="236" customWidth="1"/>
    <col min="7178" max="7178" width="6.5703125" style="236" customWidth="1"/>
    <col min="7179" max="7179" width="0.85546875" style="236" customWidth="1"/>
    <col min="7180" max="7180" width="1.42578125" style="236" customWidth="1"/>
    <col min="7181" max="7424" width="9.140625" style="236"/>
    <col min="7425" max="7425" width="2.28515625" style="236" customWidth="1"/>
    <col min="7426" max="7426" width="0" style="236" hidden="1" customWidth="1"/>
    <col min="7427" max="7427" width="11.7109375" style="236" customWidth="1"/>
    <col min="7428" max="7428" width="6.5703125" style="236" customWidth="1"/>
    <col min="7429" max="7429" width="79.42578125" style="236" customWidth="1"/>
    <col min="7430" max="7430" width="7.42578125" style="236" customWidth="1"/>
    <col min="7431" max="7431" width="11.140625" style="236" customWidth="1"/>
    <col min="7432" max="7432" width="14.85546875" style="236" customWidth="1"/>
    <col min="7433" max="7433" width="18.5703125" style="236" customWidth="1"/>
    <col min="7434" max="7434" width="6.5703125" style="236" customWidth="1"/>
    <col min="7435" max="7435" width="0.85546875" style="236" customWidth="1"/>
    <col min="7436" max="7436" width="1.42578125" style="236" customWidth="1"/>
    <col min="7437" max="7680" width="9.140625" style="236"/>
    <col min="7681" max="7681" width="2.28515625" style="236" customWidth="1"/>
    <col min="7682" max="7682" width="0" style="236" hidden="1" customWidth="1"/>
    <col min="7683" max="7683" width="11.7109375" style="236" customWidth="1"/>
    <col min="7684" max="7684" width="6.5703125" style="236" customWidth="1"/>
    <col min="7685" max="7685" width="79.42578125" style="236" customWidth="1"/>
    <col min="7686" max="7686" width="7.42578125" style="236" customWidth="1"/>
    <col min="7687" max="7687" width="11.140625" style="236" customWidth="1"/>
    <col min="7688" max="7688" width="14.85546875" style="236" customWidth="1"/>
    <col min="7689" max="7689" width="18.5703125" style="236" customWidth="1"/>
    <col min="7690" max="7690" width="6.5703125" style="236" customWidth="1"/>
    <col min="7691" max="7691" width="0.85546875" style="236" customWidth="1"/>
    <col min="7692" max="7692" width="1.42578125" style="236" customWidth="1"/>
    <col min="7693" max="7936" width="9.140625" style="236"/>
    <col min="7937" max="7937" width="2.28515625" style="236" customWidth="1"/>
    <col min="7938" max="7938" width="0" style="236" hidden="1" customWidth="1"/>
    <col min="7939" max="7939" width="11.7109375" style="236" customWidth="1"/>
    <col min="7940" max="7940" width="6.5703125" style="236" customWidth="1"/>
    <col min="7941" max="7941" width="79.42578125" style="236" customWidth="1"/>
    <col min="7942" max="7942" width="7.42578125" style="236" customWidth="1"/>
    <col min="7943" max="7943" width="11.140625" style="236" customWidth="1"/>
    <col min="7944" max="7944" width="14.85546875" style="236" customWidth="1"/>
    <col min="7945" max="7945" width="18.5703125" style="236" customWidth="1"/>
    <col min="7946" max="7946" width="6.5703125" style="236" customWidth="1"/>
    <col min="7947" max="7947" width="0.85546875" style="236" customWidth="1"/>
    <col min="7948" max="7948" width="1.42578125" style="236" customWidth="1"/>
    <col min="7949" max="8192" width="9.140625" style="236"/>
    <col min="8193" max="8193" width="2.28515625" style="236" customWidth="1"/>
    <col min="8194" max="8194" width="0" style="236" hidden="1" customWidth="1"/>
    <col min="8195" max="8195" width="11.7109375" style="236" customWidth="1"/>
    <col min="8196" max="8196" width="6.5703125" style="236" customWidth="1"/>
    <col min="8197" max="8197" width="79.42578125" style="236" customWidth="1"/>
    <col min="8198" max="8198" width="7.42578125" style="236" customWidth="1"/>
    <col min="8199" max="8199" width="11.140625" style="236" customWidth="1"/>
    <col min="8200" max="8200" width="14.85546875" style="236" customWidth="1"/>
    <col min="8201" max="8201" width="18.5703125" style="236" customWidth="1"/>
    <col min="8202" max="8202" width="6.5703125" style="236" customWidth="1"/>
    <col min="8203" max="8203" width="0.85546875" style="236" customWidth="1"/>
    <col min="8204" max="8204" width="1.42578125" style="236" customWidth="1"/>
    <col min="8205" max="8448" width="9.140625" style="236"/>
    <col min="8449" max="8449" width="2.28515625" style="236" customWidth="1"/>
    <col min="8450" max="8450" width="0" style="236" hidden="1" customWidth="1"/>
    <col min="8451" max="8451" width="11.7109375" style="236" customWidth="1"/>
    <col min="8452" max="8452" width="6.5703125" style="236" customWidth="1"/>
    <col min="8453" max="8453" width="79.42578125" style="236" customWidth="1"/>
    <col min="8454" max="8454" width="7.42578125" style="236" customWidth="1"/>
    <col min="8455" max="8455" width="11.140625" style="236" customWidth="1"/>
    <col min="8456" max="8456" width="14.85546875" style="236" customWidth="1"/>
    <col min="8457" max="8457" width="18.5703125" style="236" customWidth="1"/>
    <col min="8458" max="8458" width="6.5703125" style="236" customWidth="1"/>
    <col min="8459" max="8459" width="0.85546875" style="236" customWidth="1"/>
    <col min="8460" max="8460" width="1.42578125" style="236" customWidth="1"/>
    <col min="8461" max="8704" width="9.140625" style="236"/>
    <col min="8705" max="8705" width="2.28515625" style="236" customWidth="1"/>
    <col min="8706" max="8706" width="0" style="236" hidden="1" customWidth="1"/>
    <col min="8707" max="8707" width="11.7109375" style="236" customWidth="1"/>
    <col min="8708" max="8708" width="6.5703125" style="236" customWidth="1"/>
    <col min="8709" max="8709" width="79.42578125" style="236" customWidth="1"/>
    <col min="8710" max="8710" width="7.42578125" style="236" customWidth="1"/>
    <col min="8711" max="8711" width="11.140625" style="236" customWidth="1"/>
    <col min="8712" max="8712" width="14.85546875" style="236" customWidth="1"/>
    <col min="8713" max="8713" width="18.5703125" style="236" customWidth="1"/>
    <col min="8714" max="8714" width="6.5703125" style="236" customWidth="1"/>
    <col min="8715" max="8715" width="0.85546875" style="236" customWidth="1"/>
    <col min="8716" max="8716" width="1.42578125" style="236" customWidth="1"/>
    <col min="8717" max="8960" width="9.140625" style="236"/>
    <col min="8961" max="8961" width="2.28515625" style="236" customWidth="1"/>
    <col min="8962" max="8962" width="0" style="236" hidden="1" customWidth="1"/>
    <col min="8963" max="8963" width="11.7109375" style="236" customWidth="1"/>
    <col min="8964" max="8964" width="6.5703125" style="236" customWidth="1"/>
    <col min="8965" max="8965" width="79.42578125" style="236" customWidth="1"/>
    <col min="8966" max="8966" width="7.42578125" style="236" customWidth="1"/>
    <col min="8967" max="8967" width="11.140625" style="236" customWidth="1"/>
    <col min="8968" max="8968" width="14.85546875" style="236" customWidth="1"/>
    <col min="8969" max="8969" width="18.5703125" style="236" customWidth="1"/>
    <col min="8970" max="8970" width="6.5703125" style="236" customWidth="1"/>
    <col min="8971" max="8971" width="0.85546875" style="236" customWidth="1"/>
    <col min="8972" max="8972" width="1.42578125" style="236" customWidth="1"/>
    <col min="8973" max="9216" width="9.140625" style="236"/>
    <col min="9217" max="9217" width="2.28515625" style="236" customWidth="1"/>
    <col min="9218" max="9218" width="0" style="236" hidden="1" customWidth="1"/>
    <col min="9219" max="9219" width="11.7109375" style="236" customWidth="1"/>
    <col min="9220" max="9220" width="6.5703125" style="236" customWidth="1"/>
    <col min="9221" max="9221" width="79.42578125" style="236" customWidth="1"/>
    <col min="9222" max="9222" width="7.42578125" style="236" customWidth="1"/>
    <col min="9223" max="9223" width="11.140625" style="236" customWidth="1"/>
    <col min="9224" max="9224" width="14.85546875" style="236" customWidth="1"/>
    <col min="9225" max="9225" width="18.5703125" style="236" customWidth="1"/>
    <col min="9226" max="9226" width="6.5703125" style="236" customWidth="1"/>
    <col min="9227" max="9227" width="0.85546875" style="236" customWidth="1"/>
    <col min="9228" max="9228" width="1.42578125" style="236" customWidth="1"/>
    <col min="9229" max="9472" width="9.140625" style="236"/>
    <col min="9473" max="9473" width="2.28515625" style="236" customWidth="1"/>
    <col min="9474" max="9474" width="0" style="236" hidden="1" customWidth="1"/>
    <col min="9475" max="9475" width="11.7109375" style="236" customWidth="1"/>
    <col min="9476" max="9476" width="6.5703125" style="236" customWidth="1"/>
    <col min="9477" max="9477" width="79.42578125" style="236" customWidth="1"/>
    <col min="9478" max="9478" width="7.42578125" style="236" customWidth="1"/>
    <col min="9479" max="9479" width="11.140625" style="236" customWidth="1"/>
    <col min="9480" max="9480" width="14.85546875" style="236" customWidth="1"/>
    <col min="9481" max="9481" width="18.5703125" style="236" customWidth="1"/>
    <col min="9482" max="9482" width="6.5703125" style="236" customWidth="1"/>
    <col min="9483" max="9483" width="0.85546875" style="236" customWidth="1"/>
    <col min="9484" max="9484" width="1.42578125" style="236" customWidth="1"/>
    <col min="9485" max="9728" width="9.140625" style="236"/>
    <col min="9729" max="9729" width="2.28515625" style="236" customWidth="1"/>
    <col min="9730" max="9730" width="0" style="236" hidden="1" customWidth="1"/>
    <col min="9731" max="9731" width="11.7109375" style="236" customWidth="1"/>
    <col min="9732" max="9732" width="6.5703125" style="236" customWidth="1"/>
    <col min="9733" max="9733" width="79.42578125" style="236" customWidth="1"/>
    <col min="9734" max="9734" width="7.42578125" style="236" customWidth="1"/>
    <col min="9735" max="9735" width="11.140625" style="236" customWidth="1"/>
    <col min="9736" max="9736" width="14.85546875" style="236" customWidth="1"/>
    <col min="9737" max="9737" width="18.5703125" style="236" customWidth="1"/>
    <col min="9738" max="9738" width="6.5703125" style="236" customWidth="1"/>
    <col min="9739" max="9739" width="0.85546875" style="236" customWidth="1"/>
    <col min="9740" max="9740" width="1.42578125" style="236" customWidth="1"/>
    <col min="9741" max="9984" width="9.140625" style="236"/>
    <col min="9985" max="9985" width="2.28515625" style="236" customWidth="1"/>
    <col min="9986" max="9986" width="0" style="236" hidden="1" customWidth="1"/>
    <col min="9987" max="9987" width="11.7109375" style="236" customWidth="1"/>
    <col min="9988" max="9988" width="6.5703125" style="236" customWidth="1"/>
    <col min="9989" max="9989" width="79.42578125" style="236" customWidth="1"/>
    <col min="9990" max="9990" width="7.42578125" style="236" customWidth="1"/>
    <col min="9991" max="9991" width="11.140625" style="236" customWidth="1"/>
    <col min="9992" max="9992" width="14.85546875" style="236" customWidth="1"/>
    <col min="9993" max="9993" width="18.5703125" style="236" customWidth="1"/>
    <col min="9994" max="9994" width="6.5703125" style="236" customWidth="1"/>
    <col min="9995" max="9995" width="0.85546875" style="236" customWidth="1"/>
    <col min="9996" max="9996" width="1.42578125" style="236" customWidth="1"/>
    <col min="9997" max="10240" width="9.140625" style="236"/>
    <col min="10241" max="10241" width="2.28515625" style="236" customWidth="1"/>
    <col min="10242" max="10242" width="0" style="236" hidden="1" customWidth="1"/>
    <col min="10243" max="10243" width="11.7109375" style="236" customWidth="1"/>
    <col min="10244" max="10244" width="6.5703125" style="236" customWidth="1"/>
    <col min="10245" max="10245" width="79.42578125" style="236" customWidth="1"/>
    <col min="10246" max="10246" width="7.42578125" style="236" customWidth="1"/>
    <col min="10247" max="10247" width="11.140625" style="236" customWidth="1"/>
    <col min="10248" max="10248" width="14.85546875" style="236" customWidth="1"/>
    <col min="10249" max="10249" width="18.5703125" style="236" customWidth="1"/>
    <col min="10250" max="10250" width="6.5703125" style="236" customWidth="1"/>
    <col min="10251" max="10251" width="0.85546875" style="236" customWidth="1"/>
    <col min="10252" max="10252" width="1.42578125" style="236" customWidth="1"/>
    <col min="10253" max="10496" width="9.140625" style="236"/>
    <col min="10497" max="10497" width="2.28515625" style="236" customWidth="1"/>
    <col min="10498" max="10498" width="0" style="236" hidden="1" customWidth="1"/>
    <col min="10499" max="10499" width="11.7109375" style="236" customWidth="1"/>
    <col min="10500" max="10500" width="6.5703125" style="236" customWidth="1"/>
    <col min="10501" max="10501" width="79.42578125" style="236" customWidth="1"/>
    <col min="10502" max="10502" width="7.42578125" style="236" customWidth="1"/>
    <col min="10503" max="10503" width="11.140625" style="236" customWidth="1"/>
    <col min="10504" max="10504" width="14.85546875" style="236" customWidth="1"/>
    <col min="10505" max="10505" width="18.5703125" style="236" customWidth="1"/>
    <col min="10506" max="10506" width="6.5703125" style="236" customWidth="1"/>
    <col min="10507" max="10507" width="0.85546875" style="236" customWidth="1"/>
    <col min="10508" max="10508" width="1.42578125" style="236" customWidth="1"/>
    <col min="10509" max="10752" width="9.140625" style="236"/>
    <col min="10753" max="10753" width="2.28515625" style="236" customWidth="1"/>
    <col min="10754" max="10754" width="0" style="236" hidden="1" customWidth="1"/>
    <col min="10755" max="10755" width="11.7109375" style="236" customWidth="1"/>
    <col min="10756" max="10756" width="6.5703125" style="236" customWidth="1"/>
    <col min="10757" max="10757" width="79.42578125" style="236" customWidth="1"/>
    <col min="10758" max="10758" width="7.42578125" style="236" customWidth="1"/>
    <col min="10759" max="10759" width="11.140625" style="236" customWidth="1"/>
    <col min="10760" max="10760" width="14.85546875" style="236" customWidth="1"/>
    <col min="10761" max="10761" width="18.5703125" style="236" customWidth="1"/>
    <col min="10762" max="10762" width="6.5703125" style="236" customWidth="1"/>
    <col min="10763" max="10763" width="0.85546875" style="236" customWidth="1"/>
    <col min="10764" max="10764" width="1.42578125" style="236" customWidth="1"/>
    <col min="10765" max="11008" width="9.140625" style="236"/>
    <col min="11009" max="11009" width="2.28515625" style="236" customWidth="1"/>
    <col min="11010" max="11010" width="0" style="236" hidden="1" customWidth="1"/>
    <col min="11011" max="11011" width="11.7109375" style="236" customWidth="1"/>
    <col min="11012" max="11012" width="6.5703125" style="236" customWidth="1"/>
    <col min="11013" max="11013" width="79.42578125" style="236" customWidth="1"/>
    <col min="11014" max="11014" width="7.42578125" style="236" customWidth="1"/>
    <col min="11015" max="11015" width="11.140625" style="236" customWidth="1"/>
    <col min="11016" max="11016" width="14.85546875" style="236" customWidth="1"/>
    <col min="11017" max="11017" width="18.5703125" style="236" customWidth="1"/>
    <col min="11018" max="11018" width="6.5703125" style="236" customWidth="1"/>
    <col min="11019" max="11019" width="0.85546875" style="236" customWidth="1"/>
    <col min="11020" max="11020" width="1.42578125" style="236" customWidth="1"/>
    <col min="11021" max="11264" width="9.140625" style="236"/>
    <col min="11265" max="11265" width="2.28515625" style="236" customWidth="1"/>
    <col min="11266" max="11266" width="0" style="236" hidden="1" customWidth="1"/>
    <col min="11267" max="11267" width="11.7109375" style="236" customWidth="1"/>
    <col min="11268" max="11268" width="6.5703125" style="236" customWidth="1"/>
    <col min="11269" max="11269" width="79.42578125" style="236" customWidth="1"/>
    <col min="11270" max="11270" width="7.42578125" style="236" customWidth="1"/>
    <col min="11271" max="11271" width="11.140625" style="236" customWidth="1"/>
    <col min="11272" max="11272" width="14.85546875" style="236" customWidth="1"/>
    <col min="11273" max="11273" width="18.5703125" style="236" customWidth="1"/>
    <col min="11274" max="11274" width="6.5703125" style="236" customWidth="1"/>
    <col min="11275" max="11275" width="0.85546875" style="236" customWidth="1"/>
    <col min="11276" max="11276" width="1.42578125" style="236" customWidth="1"/>
    <col min="11277" max="11520" width="9.140625" style="236"/>
    <col min="11521" max="11521" width="2.28515625" style="236" customWidth="1"/>
    <col min="11522" max="11522" width="0" style="236" hidden="1" customWidth="1"/>
    <col min="11523" max="11523" width="11.7109375" style="236" customWidth="1"/>
    <col min="11524" max="11524" width="6.5703125" style="236" customWidth="1"/>
    <col min="11525" max="11525" width="79.42578125" style="236" customWidth="1"/>
    <col min="11526" max="11526" width="7.42578125" style="236" customWidth="1"/>
    <col min="11527" max="11527" width="11.140625" style="236" customWidth="1"/>
    <col min="11528" max="11528" width="14.85546875" style="236" customWidth="1"/>
    <col min="11529" max="11529" width="18.5703125" style="236" customWidth="1"/>
    <col min="11530" max="11530" width="6.5703125" style="236" customWidth="1"/>
    <col min="11531" max="11531" width="0.85546875" style="236" customWidth="1"/>
    <col min="11532" max="11532" width="1.42578125" style="236" customWidth="1"/>
    <col min="11533" max="11776" width="9.140625" style="236"/>
    <col min="11777" max="11777" width="2.28515625" style="236" customWidth="1"/>
    <col min="11778" max="11778" width="0" style="236" hidden="1" customWidth="1"/>
    <col min="11779" max="11779" width="11.7109375" style="236" customWidth="1"/>
    <col min="11780" max="11780" width="6.5703125" style="236" customWidth="1"/>
    <col min="11781" max="11781" width="79.42578125" style="236" customWidth="1"/>
    <col min="11782" max="11782" width="7.42578125" style="236" customWidth="1"/>
    <col min="11783" max="11783" width="11.140625" style="236" customWidth="1"/>
    <col min="11784" max="11784" width="14.85546875" style="236" customWidth="1"/>
    <col min="11785" max="11785" width="18.5703125" style="236" customWidth="1"/>
    <col min="11786" max="11786" width="6.5703125" style="236" customWidth="1"/>
    <col min="11787" max="11787" width="0.85546875" style="236" customWidth="1"/>
    <col min="11788" max="11788" width="1.42578125" style="236" customWidth="1"/>
    <col min="11789" max="12032" width="9.140625" style="236"/>
    <col min="12033" max="12033" width="2.28515625" style="236" customWidth="1"/>
    <col min="12034" max="12034" width="0" style="236" hidden="1" customWidth="1"/>
    <col min="12035" max="12035" width="11.7109375" style="236" customWidth="1"/>
    <col min="12036" max="12036" width="6.5703125" style="236" customWidth="1"/>
    <col min="12037" max="12037" width="79.42578125" style="236" customWidth="1"/>
    <col min="12038" max="12038" width="7.42578125" style="236" customWidth="1"/>
    <col min="12039" max="12039" width="11.140625" style="236" customWidth="1"/>
    <col min="12040" max="12040" width="14.85546875" style="236" customWidth="1"/>
    <col min="12041" max="12041" width="18.5703125" style="236" customWidth="1"/>
    <col min="12042" max="12042" width="6.5703125" style="236" customWidth="1"/>
    <col min="12043" max="12043" width="0.85546875" style="236" customWidth="1"/>
    <col min="12044" max="12044" width="1.42578125" style="236" customWidth="1"/>
    <col min="12045" max="12288" width="9.140625" style="236"/>
    <col min="12289" max="12289" width="2.28515625" style="236" customWidth="1"/>
    <col min="12290" max="12290" width="0" style="236" hidden="1" customWidth="1"/>
    <col min="12291" max="12291" width="11.7109375" style="236" customWidth="1"/>
    <col min="12292" max="12292" width="6.5703125" style="236" customWidth="1"/>
    <col min="12293" max="12293" width="79.42578125" style="236" customWidth="1"/>
    <col min="12294" max="12294" width="7.42578125" style="236" customWidth="1"/>
    <col min="12295" max="12295" width="11.140625" style="236" customWidth="1"/>
    <col min="12296" max="12296" width="14.85546875" style="236" customWidth="1"/>
    <col min="12297" max="12297" width="18.5703125" style="236" customWidth="1"/>
    <col min="12298" max="12298" width="6.5703125" style="236" customWidth="1"/>
    <col min="12299" max="12299" width="0.85546875" style="236" customWidth="1"/>
    <col min="12300" max="12300" width="1.42578125" style="236" customWidth="1"/>
    <col min="12301" max="12544" width="9.140625" style="236"/>
    <col min="12545" max="12545" width="2.28515625" style="236" customWidth="1"/>
    <col min="12546" max="12546" width="0" style="236" hidden="1" customWidth="1"/>
    <col min="12547" max="12547" width="11.7109375" style="236" customWidth="1"/>
    <col min="12548" max="12548" width="6.5703125" style="236" customWidth="1"/>
    <col min="12549" max="12549" width="79.42578125" style="236" customWidth="1"/>
    <col min="12550" max="12550" width="7.42578125" style="236" customWidth="1"/>
    <col min="12551" max="12551" width="11.140625" style="236" customWidth="1"/>
    <col min="12552" max="12552" width="14.85546875" style="236" customWidth="1"/>
    <col min="12553" max="12553" width="18.5703125" style="236" customWidth="1"/>
    <col min="12554" max="12554" width="6.5703125" style="236" customWidth="1"/>
    <col min="12555" max="12555" width="0.85546875" style="236" customWidth="1"/>
    <col min="12556" max="12556" width="1.42578125" style="236" customWidth="1"/>
    <col min="12557" max="12800" width="9.140625" style="236"/>
    <col min="12801" max="12801" width="2.28515625" style="236" customWidth="1"/>
    <col min="12802" max="12802" width="0" style="236" hidden="1" customWidth="1"/>
    <col min="12803" max="12803" width="11.7109375" style="236" customWidth="1"/>
    <col min="12804" max="12804" width="6.5703125" style="236" customWidth="1"/>
    <col min="12805" max="12805" width="79.42578125" style="236" customWidth="1"/>
    <col min="12806" max="12806" width="7.42578125" style="236" customWidth="1"/>
    <col min="12807" max="12807" width="11.140625" style="236" customWidth="1"/>
    <col min="12808" max="12808" width="14.85546875" style="236" customWidth="1"/>
    <col min="12809" max="12809" width="18.5703125" style="236" customWidth="1"/>
    <col min="12810" max="12810" width="6.5703125" style="236" customWidth="1"/>
    <col min="12811" max="12811" width="0.85546875" style="236" customWidth="1"/>
    <col min="12812" max="12812" width="1.42578125" style="236" customWidth="1"/>
    <col min="12813" max="13056" width="9.140625" style="236"/>
    <col min="13057" max="13057" width="2.28515625" style="236" customWidth="1"/>
    <col min="13058" max="13058" width="0" style="236" hidden="1" customWidth="1"/>
    <col min="13059" max="13059" width="11.7109375" style="236" customWidth="1"/>
    <col min="13060" max="13060" width="6.5703125" style="236" customWidth="1"/>
    <col min="13061" max="13061" width="79.42578125" style="236" customWidth="1"/>
    <col min="13062" max="13062" width="7.42578125" style="236" customWidth="1"/>
    <col min="13063" max="13063" width="11.140625" style="236" customWidth="1"/>
    <col min="13064" max="13064" width="14.85546875" style="236" customWidth="1"/>
    <col min="13065" max="13065" width="18.5703125" style="236" customWidth="1"/>
    <col min="13066" max="13066" width="6.5703125" style="236" customWidth="1"/>
    <col min="13067" max="13067" width="0.85546875" style="236" customWidth="1"/>
    <col min="13068" max="13068" width="1.42578125" style="236" customWidth="1"/>
    <col min="13069" max="13312" width="9.140625" style="236"/>
    <col min="13313" max="13313" width="2.28515625" style="236" customWidth="1"/>
    <col min="13314" max="13314" width="0" style="236" hidden="1" customWidth="1"/>
    <col min="13315" max="13315" width="11.7109375" style="236" customWidth="1"/>
    <col min="13316" max="13316" width="6.5703125" style="236" customWidth="1"/>
    <col min="13317" max="13317" width="79.42578125" style="236" customWidth="1"/>
    <col min="13318" max="13318" width="7.42578125" style="236" customWidth="1"/>
    <col min="13319" max="13319" width="11.140625" style="236" customWidth="1"/>
    <col min="13320" max="13320" width="14.85546875" style="236" customWidth="1"/>
    <col min="13321" max="13321" width="18.5703125" style="236" customWidth="1"/>
    <col min="13322" max="13322" width="6.5703125" style="236" customWidth="1"/>
    <col min="13323" max="13323" width="0.85546875" style="236" customWidth="1"/>
    <col min="13324" max="13324" width="1.42578125" style="236" customWidth="1"/>
    <col min="13325" max="13568" width="9.140625" style="236"/>
    <col min="13569" max="13569" width="2.28515625" style="236" customWidth="1"/>
    <col min="13570" max="13570" width="0" style="236" hidden="1" customWidth="1"/>
    <col min="13571" max="13571" width="11.7109375" style="236" customWidth="1"/>
    <col min="13572" max="13572" width="6.5703125" style="236" customWidth="1"/>
    <col min="13573" max="13573" width="79.42578125" style="236" customWidth="1"/>
    <col min="13574" max="13574" width="7.42578125" style="236" customWidth="1"/>
    <col min="13575" max="13575" width="11.140625" style="236" customWidth="1"/>
    <col min="13576" max="13576" width="14.85546875" style="236" customWidth="1"/>
    <col min="13577" max="13577" width="18.5703125" style="236" customWidth="1"/>
    <col min="13578" max="13578" width="6.5703125" style="236" customWidth="1"/>
    <col min="13579" max="13579" width="0.85546875" style="236" customWidth="1"/>
    <col min="13580" max="13580" width="1.42578125" style="236" customWidth="1"/>
    <col min="13581" max="13824" width="9.140625" style="236"/>
    <col min="13825" max="13825" width="2.28515625" style="236" customWidth="1"/>
    <col min="13826" max="13826" width="0" style="236" hidden="1" customWidth="1"/>
    <col min="13827" max="13827" width="11.7109375" style="236" customWidth="1"/>
    <col min="13828" max="13828" width="6.5703125" style="236" customWidth="1"/>
    <col min="13829" max="13829" width="79.42578125" style="236" customWidth="1"/>
    <col min="13830" max="13830" width="7.42578125" style="236" customWidth="1"/>
    <col min="13831" max="13831" width="11.140625" style="236" customWidth="1"/>
    <col min="13832" max="13832" width="14.85546875" style="236" customWidth="1"/>
    <col min="13833" max="13833" width="18.5703125" style="236" customWidth="1"/>
    <col min="13834" max="13834" width="6.5703125" style="236" customWidth="1"/>
    <col min="13835" max="13835" width="0.85546875" style="236" customWidth="1"/>
    <col min="13836" max="13836" width="1.42578125" style="236" customWidth="1"/>
    <col min="13837" max="14080" width="9.140625" style="236"/>
    <col min="14081" max="14081" width="2.28515625" style="236" customWidth="1"/>
    <col min="14082" max="14082" width="0" style="236" hidden="1" customWidth="1"/>
    <col min="14083" max="14083" width="11.7109375" style="236" customWidth="1"/>
    <col min="14084" max="14084" width="6.5703125" style="236" customWidth="1"/>
    <col min="14085" max="14085" width="79.42578125" style="236" customWidth="1"/>
    <col min="14086" max="14086" width="7.42578125" style="236" customWidth="1"/>
    <col min="14087" max="14087" width="11.140625" style="236" customWidth="1"/>
    <col min="14088" max="14088" width="14.85546875" style="236" customWidth="1"/>
    <col min="14089" max="14089" width="18.5703125" style="236" customWidth="1"/>
    <col min="14090" max="14090" width="6.5703125" style="236" customWidth="1"/>
    <col min="14091" max="14091" width="0.85546875" style="236" customWidth="1"/>
    <col min="14092" max="14092" width="1.42578125" style="236" customWidth="1"/>
    <col min="14093" max="14336" width="9.140625" style="236"/>
    <col min="14337" max="14337" width="2.28515625" style="236" customWidth="1"/>
    <col min="14338" max="14338" width="0" style="236" hidden="1" customWidth="1"/>
    <col min="14339" max="14339" width="11.7109375" style="236" customWidth="1"/>
    <col min="14340" max="14340" width="6.5703125" style="236" customWidth="1"/>
    <col min="14341" max="14341" width="79.42578125" style="236" customWidth="1"/>
    <col min="14342" max="14342" width="7.42578125" style="236" customWidth="1"/>
    <col min="14343" max="14343" width="11.140625" style="236" customWidth="1"/>
    <col min="14344" max="14344" width="14.85546875" style="236" customWidth="1"/>
    <col min="14345" max="14345" width="18.5703125" style="236" customWidth="1"/>
    <col min="14346" max="14346" width="6.5703125" style="236" customWidth="1"/>
    <col min="14347" max="14347" width="0.85546875" style="236" customWidth="1"/>
    <col min="14348" max="14348" width="1.42578125" style="236" customWidth="1"/>
    <col min="14349" max="14592" width="9.140625" style="236"/>
    <col min="14593" max="14593" width="2.28515625" style="236" customWidth="1"/>
    <col min="14594" max="14594" width="0" style="236" hidden="1" customWidth="1"/>
    <col min="14595" max="14595" width="11.7109375" style="236" customWidth="1"/>
    <col min="14596" max="14596" width="6.5703125" style="236" customWidth="1"/>
    <col min="14597" max="14597" width="79.42578125" style="236" customWidth="1"/>
    <col min="14598" max="14598" width="7.42578125" style="236" customWidth="1"/>
    <col min="14599" max="14599" width="11.140625" style="236" customWidth="1"/>
    <col min="14600" max="14600" width="14.85546875" style="236" customWidth="1"/>
    <col min="14601" max="14601" width="18.5703125" style="236" customWidth="1"/>
    <col min="14602" max="14602" width="6.5703125" style="236" customWidth="1"/>
    <col min="14603" max="14603" width="0.85546875" style="236" customWidth="1"/>
    <col min="14604" max="14604" width="1.42578125" style="236" customWidth="1"/>
    <col min="14605" max="14848" width="9.140625" style="236"/>
    <col min="14849" max="14849" width="2.28515625" style="236" customWidth="1"/>
    <col min="14850" max="14850" width="0" style="236" hidden="1" customWidth="1"/>
    <col min="14851" max="14851" width="11.7109375" style="236" customWidth="1"/>
    <col min="14852" max="14852" width="6.5703125" style="236" customWidth="1"/>
    <col min="14853" max="14853" width="79.42578125" style="236" customWidth="1"/>
    <col min="14854" max="14854" width="7.42578125" style="236" customWidth="1"/>
    <col min="14855" max="14855" width="11.140625" style="236" customWidth="1"/>
    <col min="14856" max="14856" width="14.85546875" style="236" customWidth="1"/>
    <col min="14857" max="14857" width="18.5703125" style="236" customWidth="1"/>
    <col min="14858" max="14858" width="6.5703125" style="236" customWidth="1"/>
    <col min="14859" max="14859" width="0.85546875" style="236" customWidth="1"/>
    <col min="14860" max="14860" width="1.42578125" style="236" customWidth="1"/>
    <col min="14861" max="15104" width="9.140625" style="236"/>
    <col min="15105" max="15105" width="2.28515625" style="236" customWidth="1"/>
    <col min="15106" max="15106" width="0" style="236" hidden="1" customWidth="1"/>
    <col min="15107" max="15107" width="11.7109375" style="236" customWidth="1"/>
    <col min="15108" max="15108" width="6.5703125" style="236" customWidth="1"/>
    <col min="15109" max="15109" width="79.42578125" style="236" customWidth="1"/>
    <col min="15110" max="15110" width="7.42578125" style="236" customWidth="1"/>
    <col min="15111" max="15111" width="11.140625" style="236" customWidth="1"/>
    <col min="15112" max="15112" width="14.85546875" style="236" customWidth="1"/>
    <col min="15113" max="15113" width="18.5703125" style="236" customWidth="1"/>
    <col min="15114" max="15114" width="6.5703125" style="236" customWidth="1"/>
    <col min="15115" max="15115" width="0.85546875" style="236" customWidth="1"/>
    <col min="15116" max="15116" width="1.42578125" style="236" customWidth="1"/>
    <col min="15117" max="15360" width="9.140625" style="236"/>
    <col min="15361" max="15361" width="2.28515625" style="236" customWidth="1"/>
    <col min="15362" max="15362" width="0" style="236" hidden="1" customWidth="1"/>
    <col min="15363" max="15363" width="11.7109375" style="236" customWidth="1"/>
    <col min="15364" max="15364" width="6.5703125" style="236" customWidth="1"/>
    <col min="15365" max="15365" width="79.42578125" style="236" customWidth="1"/>
    <col min="15366" max="15366" width="7.42578125" style="236" customWidth="1"/>
    <col min="15367" max="15367" width="11.140625" style="236" customWidth="1"/>
    <col min="15368" max="15368" width="14.85546875" style="236" customWidth="1"/>
    <col min="15369" max="15369" width="18.5703125" style="236" customWidth="1"/>
    <col min="15370" max="15370" width="6.5703125" style="236" customWidth="1"/>
    <col min="15371" max="15371" width="0.85546875" style="236" customWidth="1"/>
    <col min="15372" max="15372" width="1.42578125" style="236" customWidth="1"/>
    <col min="15373" max="15616" width="9.140625" style="236"/>
    <col min="15617" max="15617" width="2.28515625" style="236" customWidth="1"/>
    <col min="15618" max="15618" width="0" style="236" hidden="1" customWidth="1"/>
    <col min="15619" max="15619" width="11.7109375" style="236" customWidth="1"/>
    <col min="15620" max="15620" width="6.5703125" style="236" customWidth="1"/>
    <col min="15621" max="15621" width="79.42578125" style="236" customWidth="1"/>
    <col min="15622" max="15622" width="7.42578125" style="236" customWidth="1"/>
    <col min="15623" max="15623" width="11.140625" style="236" customWidth="1"/>
    <col min="15624" max="15624" width="14.85546875" style="236" customWidth="1"/>
    <col min="15625" max="15625" width="18.5703125" style="236" customWidth="1"/>
    <col min="15626" max="15626" width="6.5703125" style="236" customWidth="1"/>
    <col min="15627" max="15627" width="0.85546875" style="236" customWidth="1"/>
    <col min="15628" max="15628" width="1.42578125" style="236" customWidth="1"/>
    <col min="15629" max="15872" width="9.140625" style="236"/>
    <col min="15873" max="15873" width="2.28515625" style="236" customWidth="1"/>
    <col min="15874" max="15874" width="0" style="236" hidden="1" customWidth="1"/>
    <col min="15875" max="15875" width="11.7109375" style="236" customWidth="1"/>
    <col min="15876" max="15876" width="6.5703125" style="236" customWidth="1"/>
    <col min="15877" max="15877" width="79.42578125" style="236" customWidth="1"/>
    <col min="15878" max="15878" width="7.42578125" style="236" customWidth="1"/>
    <col min="15879" max="15879" width="11.140625" style="236" customWidth="1"/>
    <col min="15880" max="15880" width="14.85546875" style="236" customWidth="1"/>
    <col min="15881" max="15881" width="18.5703125" style="236" customWidth="1"/>
    <col min="15882" max="15882" width="6.5703125" style="236" customWidth="1"/>
    <col min="15883" max="15883" width="0.85546875" style="236" customWidth="1"/>
    <col min="15884" max="15884" width="1.42578125" style="236" customWidth="1"/>
    <col min="15885" max="16128" width="9.140625" style="236"/>
    <col min="16129" max="16129" width="2.28515625" style="236" customWidth="1"/>
    <col min="16130" max="16130" width="0" style="236" hidden="1" customWidth="1"/>
    <col min="16131" max="16131" width="11.7109375" style="236" customWidth="1"/>
    <col min="16132" max="16132" width="6.5703125" style="236" customWidth="1"/>
    <col min="16133" max="16133" width="79.42578125" style="236" customWidth="1"/>
    <col min="16134" max="16134" width="7.42578125" style="236" customWidth="1"/>
    <col min="16135" max="16135" width="11.140625" style="236" customWidth="1"/>
    <col min="16136" max="16136" width="14.85546875" style="236" customWidth="1"/>
    <col min="16137" max="16137" width="18.5703125" style="236" customWidth="1"/>
    <col min="16138" max="16138" width="6.5703125" style="236" customWidth="1"/>
    <col min="16139" max="16139" width="0.85546875" style="236" customWidth="1"/>
    <col min="16140" max="16140" width="1.42578125" style="236" customWidth="1"/>
    <col min="16141" max="16384" width="9.140625" style="236"/>
  </cols>
  <sheetData>
    <row r="1" spans="2:10" ht="8.1" customHeight="1"/>
    <row r="2" spans="2:10" ht="12.4" customHeight="1">
      <c r="C2" s="237"/>
      <c r="D2" s="238"/>
      <c r="E2" s="238"/>
      <c r="F2" s="238"/>
      <c r="G2" s="238"/>
      <c r="H2" s="238"/>
      <c r="I2" s="239"/>
    </row>
    <row r="3" spans="2:10" ht="13.5" customHeight="1">
      <c r="C3" s="240" t="s">
        <v>905</v>
      </c>
      <c r="D3" s="236" t="s">
        <v>906</v>
      </c>
      <c r="I3" s="241"/>
    </row>
    <row r="4" spans="2:10" ht="4.5" hidden="1" customHeight="1">
      <c r="C4" s="242"/>
      <c r="I4" s="241"/>
    </row>
    <row r="5" spans="2:10" ht="13.5" customHeight="1">
      <c r="C5" s="240" t="s">
        <v>907</v>
      </c>
      <c r="D5" s="236" t="s">
        <v>908</v>
      </c>
      <c r="I5" s="241"/>
    </row>
    <row r="6" spans="2:10" ht="3.75" hidden="1" customHeight="1">
      <c r="C6" s="242"/>
      <c r="I6" s="241"/>
    </row>
    <row r="7" spans="2:10" ht="15.75" customHeight="1">
      <c r="C7" s="240" t="s">
        <v>965</v>
      </c>
      <c r="D7" s="243" t="s">
        <v>182</v>
      </c>
      <c r="E7" s="244"/>
      <c r="I7" s="241"/>
    </row>
    <row r="8" spans="2:10" ht="4.5" hidden="1" customHeight="1">
      <c r="C8" s="245"/>
      <c r="D8" s="246"/>
      <c r="E8" s="246"/>
      <c r="F8" s="246"/>
      <c r="G8" s="246"/>
      <c r="H8" s="246"/>
      <c r="I8" s="247"/>
    </row>
    <row r="9" spans="2:10" ht="15.2" customHeight="1"/>
    <row r="10" spans="2:10" ht="45.6" customHeight="1">
      <c r="B10" s="248" t="s">
        <v>910</v>
      </c>
      <c r="C10" s="249"/>
      <c r="D10" s="249"/>
      <c r="E10" s="249"/>
      <c r="F10" s="249"/>
      <c r="G10" s="249"/>
      <c r="H10" s="249"/>
      <c r="I10" s="249"/>
      <c r="J10" s="249"/>
    </row>
    <row r="11" spans="2:10" ht="12.75" customHeight="1">
      <c r="B11" s="250" t="s">
        <v>175</v>
      </c>
      <c r="C11" s="244"/>
      <c r="D11" s="250" t="s">
        <v>176</v>
      </c>
      <c r="E11" s="244"/>
      <c r="F11" s="250" t="s">
        <v>177</v>
      </c>
      <c r="G11" s="244"/>
      <c r="H11" s="253" t="s">
        <v>178</v>
      </c>
      <c r="I11" s="250" t="s">
        <v>179</v>
      </c>
      <c r="J11" s="244"/>
    </row>
    <row r="12" spans="2:10" ht="12.75" customHeight="1">
      <c r="B12" s="243">
        <v>1</v>
      </c>
      <c r="C12" s="244"/>
      <c r="D12" s="243" t="s">
        <v>181</v>
      </c>
      <c r="E12" s="244"/>
      <c r="F12" s="256">
        <v>273348.90999999997</v>
      </c>
      <c r="G12" s="244"/>
      <c r="H12" s="257" t="s">
        <v>180</v>
      </c>
      <c r="I12" s="243" t="s">
        <v>182</v>
      </c>
      <c r="J12" s="244"/>
    </row>
    <row r="13" spans="2:10" ht="12.75" customHeight="1">
      <c r="B13" s="243">
        <v>2</v>
      </c>
      <c r="C13" s="244"/>
      <c r="D13" s="243" t="s">
        <v>185</v>
      </c>
      <c r="E13" s="244"/>
      <c r="F13" s="256">
        <v>271413.59999999998</v>
      </c>
      <c r="G13" s="244"/>
      <c r="H13" s="257" t="s">
        <v>184</v>
      </c>
      <c r="I13" s="243" t="s">
        <v>182</v>
      </c>
      <c r="J13" s="244"/>
    </row>
    <row r="14" spans="2:10" ht="12.75" customHeight="1">
      <c r="B14" s="243">
        <v>3</v>
      </c>
      <c r="C14" s="244"/>
      <c r="D14" s="243" t="s">
        <v>187</v>
      </c>
      <c r="E14" s="244"/>
      <c r="F14" s="256">
        <v>260735.9</v>
      </c>
      <c r="G14" s="244"/>
      <c r="H14" s="257" t="s">
        <v>186</v>
      </c>
      <c r="I14" s="243" t="s">
        <v>182</v>
      </c>
      <c r="J14" s="244"/>
    </row>
    <row r="15" spans="2:10">
      <c r="B15" s="258"/>
      <c r="C15" s="244"/>
      <c r="D15" s="258"/>
      <c r="E15" s="244"/>
      <c r="F15" s="261">
        <v>805498.41</v>
      </c>
      <c r="G15" s="244"/>
      <c r="H15" s="262"/>
      <c r="I15" s="258"/>
      <c r="J15" s="244"/>
    </row>
    <row r="16" spans="2:10" ht="45.6" customHeight="1">
      <c r="B16" s="248" t="s">
        <v>911</v>
      </c>
      <c r="C16" s="249"/>
      <c r="D16" s="249"/>
      <c r="E16" s="249"/>
      <c r="F16" s="249"/>
      <c r="G16" s="249"/>
      <c r="H16" s="249"/>
      <c r="I16" s="249"/>
      <c r="J16" s="249"/>
    </row>
    <row r="17" spans="2:10" ht="12.75" customHeight="1">
      <c r="B17" s="250" t="s">
        <v>175</v>
      </c>
      <c r="C17" s="244"/>
      <c r="D17" s="250" t="s">
        <v>176</v>
      </c>
      <c r="E17" s="244"/>
      <c r="F17" s="250" t="s">
        <v>177</v>
      </c>
      <c r="G17" s="244"/>
      <c r="H17" s="253" t="s">
        <v>178</v>
      </c>
      <c r="I17" s="250" t="s">
        <v>179</v>
      </c>
      <c r="J17" s="244"/>
    </row>
    <row r="18" spans="2:10" ht="21" customHeight="1">
      <c r="B18" s="243">
        <v>1</v>
      </c>
      <c r="C18" s="244"/>
      <c r="D18" s="243" t="s">
        <v>189</v>
      </c>
      <c r="E18" s="244"/>
      <c r="F18" s="256">
        <v>6997.44</v>
      </c>
      <c r="G18" s="244"/>
      <c r="H18" s="257" t="s">
        <v>190</v>
      </c>
      <c r="I18" s="243" t="s">
        <v>912</v>
      </c>
      <c r="J18" s="244"/>
    </row>
    <row r="19" spans="2:10" ht="21" customHeight="1">
      <c r="B19" s="243">
        <v>2</v>
      </c>
      <c r="C19" s="244"/>
      <c r="D19" s="243" t="s">
        <v>191</v>
      </c>
      <c r="E19" s="244"/>
      <c r="F19" s="256">
        <v>1140.05</v>
      </c>
      <c r="G19" s="244"/>
      <c r="H19" s="257" t="s">
        <v>190</v>
      </c>
      <c r="I19" s="243" t="s">
        <v>912</v>
      </c>
      <c r="J19" s="244"/>
    </row>
    <row r="20" spans="2:10" ht="21" customHeight="1">
      <c r="B20" s="243">
        <v>3</v>
      </c>
      <c r="C20" s="244"/>
      <c r="D20" s="243" t="s">
        <v>192</v>
      </c>
      <c r="E20" s="244"/>
      <c r="F20" s="256">
        <v>1127.7</v>
      </c>
      <c r="G20" s="244"/>
      <c r="H20" s="257" t="s">
        <v>193</v>
      </c>
      <c r="I20" s="243" t="s">
        <v>912</v>
      </c>
      <c r="J20" s="244"/>
    </row>
    <row r="21" spans="2:10" ht="21" customHeight="1">
      <c r="B21" s="243">
        <v>4</v>
      </c>
      <c r="C21" s="244"/>
      <c r="D21" s="243" t="s">
        <v>194</v>
      </c>
      <c r="E21" s="244"/>
      <c r="F21" s="256">
        <v>1573.89</v>
      </c>
      <c r="G21" s="244"/>
      <c r="H21" s="257" t="s">
        <v>193</v>
      </c>
      <c r="I21" s="243" t="s">
        <v>912</v>
      </c>
      <c r="J21" s="244"/>
    </row>
    <row r="22" spans="2:10" ht="21" customHeight="1">
      <c r="B22" s="243">
        <v>5</v>
      </c>
      <c r="C22" s="244"/>
      <c r="D22" s="243" t="s">
        <v>195</v>
      </c>
      <c r="E22" s="244"/>
      <c r="F22" s="256">
        <v>799.95</v>
      </c>
      <c r="G22" s="244"/>
      <c r="H22" s="257" t="s">
        <v>193</v>
      </c>
      <c r="I22" s="243" t="s">
        <v>912</v>
      </c>
      <c r="J22" s="244"/>
    </row>
    <row r="23" spans="2:10" ht="21" customHeight="1">
      <c r="B23" s="243">
        <v>6</v>
      </c>
      <c r="C23" s="244"/>
      <c r="D23" s="243" t="s">
        <v>196</v>
      </c>
      <c r="E23" s="244"/>
      <c r="F23" s="256">
        <v>580.45000000000005</v>
      </c>
      <c r="G23" s="244"/>
      <c r="H23" s="257" t="s">
        <v>193</v>
      </c>
      <c r="I23" s="243" t="s">
        <v>912</v>
      </c>
      <c r="J23" s="244"/>
    </row>
    <row r="24" spans="2:10" ht="21" customHeight="1">
      <c r="B24" s="243">
        <v>7</v>
      </c>
      <c r="C24" s="244"/>
      <c r="D24" s="243" t="s">
        <v>197</v>
      </c>
      <c r="E24" s="244"/>
      <c r="F24" s="256">
        <v>458.45</v>
      </c>
      <c r="G24" s="244"/>
      <c r="H24" s="257" t="s">
        <v>198</v>
      </c>
      <c r="I24" s="243" t="s">
        <v>912</v>
      </c>
      <c r="J24" s="244"/>
    </row>
    <row r="25" spans="2:10" ht="35.25" customHeight="1">
      <c r="B25" s="243">
        <v>8</v>
      </c>
      <c r="C25" s="244"/>
      <c r="D25" s="243" t="s">
        <v>200</v>
      </c>
      <c r="E25" s="244"/>
      <c r="F25" s="256">
        <v>848.72</v>
      </c>
      <c r="G25" s="244"/>
      <c r="H25" s="257" t="s">
        <v>201</v>
      </c>
      <c r="I25" s="243" t="s">
        <v>912</v>
      </c>
      <c r="J25" s="244"/>
    </row>
    <row r="26" spans="2:10" ht="21" customHeight="1">
      <c r="B26" s="243">
        <v>9</v>
      </c>
      <c r="C26" s="244"/>
      <c r="D26" s="243" t="s">
        <v>202</v>
      </c>
      <c r="E26" s="244"/>
      <c r="F26" s="256">
        <v>550.87</v>
      </c>
      <c r="G26" s="244"/>
      <c r="H26" s="257" t="s">
        <v>201</v>
      </c>
      <c r="I26" s="243" t="s">
        <v>912</v>
      </c>
      <c r="J26" s="244"/>
    </row>
    <row r="27" spans="2:10" ht="21" customHeight="1">
      <c r="B27" s="243">
        <v>10</v>
      </c>
      <c r="C27" s="244"/>
      <c r="D27" s="243" t="s">
        <v>203</v>
      </c>
      <c r="E27" s="244"/>
      <c r="F27" s="256">
        <v>68.06</v>
      </c>
      <c r="G27" s="244"/>
      <c r="H27" s="257" t="s">
        <v>201</v>
      </c>
      <c r="I27" s="243" t="s">
        <v>912</v>
      </c>
      <c r="J27" s="244"/>
    </row>
    <row r="28" spans="2:10" ht="21" customHeight="1">
      <c r="B28" s="243">
        <v>11</v>
      </c>
      <c r="C28" s="244"/>
      <c r="D28" s="243" t="s">
        <v>204</v>
      </c>
      <c r="E28" s="244"/>
      <c r="F28" s="256">
        <v>843.38</v>
      </c>
      <c r="G28" s="244"/>
      <c r="H28" s="257" t="s">
        <v>205</v>
      </c>
      <c r="I28" s="243" t="s">
        <v>912</v>
      </c>
      <c r="J28" s="244"/>
    </row>
    <row r="29" spans="2:10" ht="36.75" customHeight="1">
      <c r="B29" s="243">
        <v>12</v>
      </c>
      <c r="C29" s="244"/>
      <c r="D29" s="243" t="s">
        <v>966</v>
      </c>
      <c r="E29" s="244"/>
      <c r="F29" s="256">
        <v>1451.91</v>
      </c>
      <c r="G29" s="244"/>
      <c r="H29" s="257" t="s">
        <v>205</v>
      </c>
      <c r="I29" s="243" t="s">
        <v>912</v>
      </c>
      <c r="J29" s="244"/>
    </row>
    <row r="30" spans="2:10" ht="21" customHeight="1">
      <c r="B30" s="243">
        <v>13</v>
      </c>
      <c r="C30" s="244"/>
      <c r="D30" s="243" t="s">
        <v>206</v>
      </c>
      <c r="E30" s="244"/>
      <c r="F30" s="256">
        <v>2395.65</v>
      </c>
      <c r="G30" s="244"/>
      <c r="H30" s="257" t="s">
        <v>205</v>
      </c>
      <c r="I30" s="243" t="s">
        <v>912</v>
      </c>
      <c r="J30" s="244"/>
    </row>
    <row r="31" spans="2:10" ht="21" customHeight="1">
      <c r="B31" s="243">
        <v>14</v>
      </c>
      <c r="C31" s="244"/>
      <c r="D31" s="243" t="s">
        <v>967</v>
      </c>
      <c r="E31" s="244"/>
      <c r="F31" s="256">
        <v>1894.85</v>
      </c>
      <c r="G31" s="244"/>
      <c r="H31" s="257" t="s">
        <v>205</v>
      </c>
      <c r="I31" s="243" t="s">
        <v>912</v>
      </c>
      <c r="J31" s="244"/>
    </row>
    <row r="32" spans="2:10" ht="38.25" customHeight="1">
      <c r="B32" s="243">
        <v>15</v>
      </c>
      <c r="C32" s="244"/>
      <c r="D32" s="243" t="s">
        <v>968</v>
      </c>
      <c r="E32" s="244"/>
      <c r="F32" s="256">
        <v>3441.54</v>
      </c>
      <c r="G32" s="244"/>
      <c r="H32" s="257" t="s">
        <v>205</v>
      </c>
      <c r="I32" s="243" t="s">
        <v>912</v>
      </c>
      <c r="J32" s="244"/>
    </row>
    <row r="33" spans="2:10" ht="21" customHeight="1">
      <c r="B33" s="243">
        <v>16</v>
      </c>
      <c r="C33" s="244"/>
      <c r="D33" s="243" t="s">
        <v>207</v>
      </c>
      <c r="E33" s="244"/>
      <c r="F33" s="256">
        <v>349.76</v>
      </c>
      <c r="G33" s="244"/>
      <c r="H33" s="257" t="s">
        <v>201</v>
      </c>
      <c r="I33" s="243" t="s">
        <v>912</v>
      </c>
      <c r="J33" s="244"/>
    </row>
    <row r="34" spans="2:10" ht="21" customHeight="1">
      <c r="B34" s="243">
        <v>17</v>
      </c>
      <c r="C34" s="244"/>
      <c r="D34" s="243" t="s">
        <v>208</v>
      </c>
      <c r="E34" s="244"/>
      <c r="F34" s="256">
        <v>980.94</v>
      </c>
      <c r="G34" s="244"/>
      <c r="H34" s="257" t="s">
        <v>201</v>
      </c>
      <c r="I34" s="243" t="s">
        <v>912</v>
      </c>
      <c r="J34" s="244"/>
    </row>
    <row r="35" spans="2:10" ht="21" customHeight="1">
      <c r="B35" s="243">
        <v>18</v>
      </c>
      <c r="C35" s="244"/>
      <c r="D35" s="243" t="s">
        <v>209</v>
      </c>
      <c r="E35" s="244"/>
      <c r="F35" s="256">
        <v>862.6</v>
      </c>
      <c r="G35" s="244"/>
      <c r="H35" s="257" t="s">
        <v>201</v>
      </c>
      <c r="I35" s="243" t="s">
        <v>912</v>
      </c>
      <c r="J35" s="244"/>
    </row>
    <row r="36" spans="2:10" ht="21" customHeight="1">
      <c r="B36" s="243">
        <v>19</v>
      </c>
      <c r="C36" s="244"/>
      <c r="D36" s="243" t="s">
        <v>210</v>
      </c>
      <c r="E36" s="244"/>
      <c r="F36" s="256">
        <v>542.66999999999996</v>
      </c>
      <c r="G36" s="244"/>
      <c r="H36" s="257" t="s">
        <v>201</v>
      </c>
      <c r="I36" s="243" t="s">
        <v>912</v>
      </c>
      <c r="J36" s="244"/>
    </row>
    <row r="37" spans="2:10" ht="21" customHeight="1">
      <c r="B37" s="243">
        <v>20</v>
      </c>
      <c r="C37" s="244"/>
      <c r="D37" s="243" t="s">
        <v>969</v>
      </c>
      <c r="E37" s="244"/>
      <c r="F37" s="256">
        <v>1110.6400000000001</v>
      </c>
      <c r="G37" s="244"/>
      <c r="H37" s="257" t="s">
        <v>211</v>
      </c>
      <c r="I37" s="243" t="s">
        <v>912</v>
      </c>
      <c r="J37" s="244"/>
    </row>
    <row r="38" spans="2:10" ht="21" customHeight="1">
      <c r="B38" s="243">
        <v>21</v>
      </c>
      <c r="C38" s="244"/>
      <c r="D38" s="243" t="s">
        <v>214</v>
      </c>
      <c r="E38" s="244"/>
      <c r="F38" s="256">
        <v>660.02</v>
      </c>
      <c r="G38" s="244"/>
      <c r="H38" s="257" t="s">
        <v>213</v>
      </c>
      <c r="I38" s="243" t="s">
        <v>912</v>
      </c>
      <c r="J38" s="244"/>
    </row>
    <row r="39" spans="2:10" ht="21" customHeight="1">
      <c r="B39" s="243">
        <v>22</v>
      </c>
      <c r="C39" s="244"/>
      <c r="D39" s="243" t="s">
        <v>215</v>
      </c>
      <c r="E39" s="244"/>
      <c r="F39" s="256">
        <v>973.66</v>
      </c>
      <c r="G39" s="244"/>
      <c r="H39" s="257" t="s">
        <v>213</v>
      </c>
      <c r="I39" s="243" t="s">
        <v>912</v>
      </c>
      <c r="J39" s="244"/>
    </row>
    <row r="40" spans="2:10" ht="21" customHeight="1">
      <c r="B40" s="243">
        <v>23</v>
      </c>
      <c r="C40" s="244"/>
      <c r="D40" s="263" t="s">
        <v>216</v>
      </c>
      <c r="E40" s="264"/>
      <c r="F40" s="256">
        <v>713.55</v>
      </c>
      <c r="G40" s="244"/>
      <c r="H40" s="257" t="s">
        <v>217</v>
      </c>
      <c r="I40" s="243" t="s">
        <v>912</v>
      </c>
      <c r="J40" s="244"/>
    </row>
    <row r="41" spans="2:10" ht="28.5" customHeight="1">
      <c r="B41" s="243">
        <v>24</v>
      </c>
      <c r="C41" s="244"/>
      <c r="D41" s="243" t="s">
        <v>218</v>
      </c>
      <c r="E41" s="244"/>
      <c r="F41" s="256">
        <v>1018.13</v>
      </c>
      <c r="G41" s="244"/>
      <c r="H41" s="257" t="s">
        <v>217</v>
      </c>
      <c r="I41" s="243" t="s">
        <v>912</v>
      </c>
      <c r="J41" s="244"/>
    </row>
    <row r="42" spans="2:10" ht="27" customHeight="1">
      <c r="B42" s="243">
        <v>25</v>
      </c>
      <c r="C42" s="244"/>
      <c r="D42" s="243" t="s">
        <v>219</v>
      </c>
      <c r="E42" s="244"/>
      <c r="F42" s="256">
        <v>1861</v>
      </c>
      <c r="G42" s="244"/>
      <c r="H42" s="257" t="s">
        <v>220</v>
      </c>
      <c r="I42" s="243" t="s">
        <v>912</v>
      </c>
      <c r="J42" s="244"/>
    </row>
    <row r="43" spans="2:10" ht="21" customHeight="1">
      <c r="B43" s="243">
        <v>26</v>
      </c>
      <c r="C43" s="244"/>
      <c r="D43" s="243" t="s">
        <v>221</v>
      </c>
      <c r="E43" s="244"/>
      <c r="F43" s="256">
        <v>1377.15</v>
      </c>
      <c r="G43" s="244"/>
      <c r="H43" s="257" t="s">
        <v>220</v>
      </c>
      <c r="I43" s="243" t="s">
        <v>912</v>
      </c>
      <c r="J43" s="244"/>
    </row>
    <row r="44" spans="2:10" ht="21" customHeight="1">
      <c r="B44" s="243">
        <v>27</v>
      </c>
      <c r="C44" s="244"/>
      <c r="D44" s="263" t="s">
        <v>222</v>
      </c>
      <c r="E44" s="264"/>
      <c r="F44" s="256">
        <v>789.16</v>
      </c>
      <c r="G44" s="244"/>
      <c r="H44" s="257" t="s">
        <v>213</v>
      </c>
      <c r="I44" s="243" t="s">
        <v>912</v>
      </c>
      <c r="J44" s="244"/>
    </row>
    <row r="45" spans="2:10" ht="21" customHeight="1">
      <c r="B45" s="243">
        <v>28</v>
      </c>
      <c r="C45" s="244"/>
      <c r="D45" s="243" t="s">
        <v>212</v>
      </c>
      <c r="E45" s="244"/>
      <c r="F45" s="256">
        <v>655.42</v>
      </c>
      <c r="G45" s="244"/>
      <c r="H45" s="257" t="s">
        <v>213</v>
      </c>
      <c r="I45" s="243" t="s">
        <v>912</v>
      </c>
      <c r="J45" s="244"/>
    </row>
    <row r="46" spans="2:10">
      <c r="B46" s="258"/>
      <c r="C46" s="244"/>
      <c r="D46" s="258"/>
      <c r="E46" s="244"/>
      <c r="F46" s="261">
        <v>36067.61</v>
      </c>
      <c r="G46" s="244"/>
      <c r="H46" s="262"/>
      <c r="I46" s="258"/>
      <c r="J46" s="244"/>
    </row>
    <row r="47" spans="2:10" ht="45.6" customHeight="1">
      <c r="B47" s="248" t="s">
        <v>914</v>
      </c>
      <c r="C47" s="249"/>
      <c r="D47" s="249"/>
      <c r="E47" s="249"/>
      <c r="F47" s="249"/>
      <c r="G47" s="249"/>
      <c r="H47" s="249"/>
      <c r="I47" s="249"/>
      <c r="J47" s="249"/>
    </row>
    <row r="48" spans="2:10" ht="12.75" customHeight="1">
      <c r="B48" s="250" t="s">
        <v>175</v>
      </c>
      <c r="C48" s="244"/>
      <c r="D48" s="250" t="s">
        <v>176</v>
      </c>
      <c r="E48" s="244"/>
      <c r="F48" s="250" t="s">
        <v>177</v>
      </c>
      <c r="G48" s="244"/>
      <c r="H48" s="253" t="s">
        <v>178</v>
      </c>
      <c r="I48" s="250" t="s">
        <v>179</v>
      </c>
      <c r="J48" s="244"/>
    </row>
    <row r="49" spans="2:10" ht="12.75" customHeight="1">
      <c r="B49" s="243">
        <v>1</v>
      </c>
      <c r="C49" s="244"/>
      <c r="D49" s="243" t="s">
        <v>223</v>
      </c>
      <c r="E49" s="244"/>
      <c r="F49" s="256">
        <v>535.5</v>
      </c>
      <c r="G49" s="244"/>
      <c r="H49" s="257" t="s">
        <v>188</v>
      </c>
      <c r="I49" s="243" t="s">
        <v>224</v>
      </c>
      <c r="J49" s="244"/>
    </row>
    <row r="50" spans="2:10" ht="12.75" customHeight="1">
      <c r="B50" s="243">
        <v>2</v>
      </c>
      <c r="C50" s="244"/>
      <c r="D50" s="243" t="s">
        <v>226</v>
      </c>
      <c r="E50" s="244"/>
      <c r="F50" s="256">
        <v>494.5</v>
      </c>
      <c r="G50" s="244"/>
      <c r="H50" s="257" t="s">
        <v>199</v>
      </c>
      <c r="I50" s="243" t="s">
        <v>227</v>
      </c>
      <c r="J50" s="244"/>
    </row>
    <row r="51" spans="2:10" ht="12.75" customHeight="1">
      <c r="B51" s="243">
        <v>3</v>
      </c>
      <c r="C51" s="244"/>
      <c r="D51" s="243" t="s">
        <v>228</v>
      </c>
      <c r="E51" s="244"/>
      <c r="F51" s="256">
        <v>288</v>
      </c>
      <c r="G51" s="244"/>
      <c r="H51" s="257" t="s">
        <v>199</v>
      </c>
      <c r="I51" s="243" t="s">
        <v>229</v>
      </c>
      <c r="J51" s="244"/>
    </row>
    <row r="52" spans="2:10" ht="12.75" customHeight="1">
      <c r="B52" s="243">
        <v>4</v>
      </c>
      <c r="C52" s="244"/>
      <c r="D52" s="243" t="s">
        <v>230</v>
      </c>
      <c r="E52" s="244"/>
      <c r="F52" s="256">
        <v>226.8</v>
      </c>
      <c r="G52" s="244"/>
      <c r="H52" s="257" t="s">
        <v>199</v>
      </c>
      <c r="I52" s="243" t="s">
        <v>231</v>
      </c>
      <c r="J52" s="244"/>
    </row>
    <row r="53" spans="2:10" ht="12.75" customHeight="1">
      <c r="B53" s="243">
        <v>5</v>
      </c>
      <c r="C53" s="244"/>
      <c r="D53" s="243" t="s">
        <v>232</v>
      </c>
      <c r="E53" s="244"/>
      <c r="F53" s="256">
        <v>296.7</v>
      </c>
      <c r="G53" s="244"/>
      <c r="H53" s="257" t="s">
        <v>225</v>
      </c>
      <c r="I53" s="243" t="s">
        <v>233</v>
      </c>
      <c r="J53" s="244"/>
    </row>
    <row r="54" spans="2:10" ht="12.75" customHeight="1">
      <c r="B54" s="243">
        <v>6</v>
      </c>
      <c r="C54" s="244"/>
      <c r="D54" s="243" t="s">
        <v>234</v>
      </c>
      <c r="E54" s="244"/>
      <c r="F54" s="256">
        <v>296.7</v>
      </c>
      <c r="G54" s="244"/>
      <c r="H54" s="257" t="s">
        <v>225</v>
      </c>
      <c r="I54" s="243" t="s">
        <v>235</v>
      </c>
      <c r="J54" s="244"/>
    </row>
    <row r="55" spans="2:10" ht="12.75" customHeight="1">
      <c r="B55" s="243">
        <v>7</v>
      </c>
      <c r="C55" s="244"/>
      <c r="D55" s="243" t="s">
        <v>236</v>
      </c>
      <c r="E55" s="244"/>
      <c r="F55" s="256">
        <v>306</v>
      </c>
      <c r="G55" s="244"/>
      <c r="H55" s="257" t="s">
        <v>198</v>
      </c>
      <c r="I55" s="243" t="s">
        <v>237</v>
      </c>
      <c r="J55" s="244"/>
    </row>
    <row r="56" spans="2:10" ht="12.75" customHeight="1">
      <c r="B56" s="243">
        <v>8</v>
      </c>
      <c r="C56" s="244"/>
      <c r="D56" s="243" t="s">
        <v>236</v>
      </c>
      <c r="E56" s="244"/>
      <c r="F56" s="256">
        <v>306</v>
      </c>
      <c r="G56" s="244"/>
      <c r="H56" s="257" t="s">
        <v>198</v>
      </c>
      <c r="I56" s="243" t="s">
        <v>238</v>
      </c>
      <c r="J56" s="244"/>
    </row>
    <row r="57" spans="2:10" ht="12.75" customHeight="1">
      <c r="B57" s="243">
        <v>9</v>
      </c>
      <c r="C57" s="244"/>
      <c r="D57" s="243" t="s">
        <v>236</v>
      </c>
      <c r="E57" s="244"/>
      <c r="F57" s="256">
        <v>306</v>
      </c>
      <c r="G57" s="244"/>
      <c r="H57" s="257" t="s">
        <v>198</v>
      </c>
      <c r="I57" s="243" t="s">
        <v>970</v>
      </c>
      <c r="J57" s="244"/>
    </row>
    <row r="58" spans="2:10" ht="12.75" customHeight="1">
      <c r="B58" s="243">
        <v>10</v>
      </c>
      <c r="C58" s="244"/>
      <c r="D58" s="243" t="s">
        <v>236</v>
      </c>
      <c r="E58" s="244"/>
      <c r="F58" s="256">
        <v>306</v>
      </c>
      <c r="G58" s="244"/>
      <c r="H58" s="257" t="s">
        <v>198</v>
      </c>
      <c r="I58" s="243" t="s">
        <v>239</v>
      </c>
      <c r="J58" s="244"/>
    </row>
    <row r="59" spans="2:10" ht="12.75" customHeight="1">
      <c r="B59" s="243">
        <v>11</v>
      </c>
      <c r="C59" s="244"/>
      <c r="D59" s="243" t="s">
        <v>240</v>
      </c>
      <c r="E59" s="244"/>
      <c r="F59" s="256">
        <v>302.39999999999998</v>
      </c>
      <c r="G59" s="244"/>
      <c r="H59" s="257" t="s">
        <v>198</v>
      </c>
      <c r="I59" s="243" t="s">
        <v>241</v>
      </c>
      <c r="J59" s="244"/>
    </row>
    <row r="60" spans="2:10" ht="12.75" customHeight="1">
      <c r="B60" s="243">
        <v>12</v>
      </c>
      <c r="C60" s="244"/>
      <c r="D60" s="243" t="s">
        <v>242</v>
      </c>
      <c r="E60" s="244"/>
      <c r="F60" s="256">
        <v>231.99</v>
      </c>
      <c r="G60" s="244"/>
      <c r="H60" s="257" t="s">
        <v>198</v>
      </c>
      <c r="I60" s="243" t="s">
        <v>243</v>
      </c>
      <c r="J60" s="244"/>
    </row>
    <row r="61" spans="2:10" ht="12.75" customHeight="1">
      <c r="B61" s="243">
        <v>13</v>
      </c>
      <c r="C61" s="244"/>
      <c r="D61" s="243" t="s">
        <v>244</v>
      </c>
      <c r="E61" s="244"/>
      <c r="F61" s="256">
        <v>742.5</v>
      </c>
      <c r="G61" s="244"/>
      <c r="H61" s="257" t="s">
        <v>245</v>
      </c>
      <c r="I61" s="243" t="s">
        <v>246</v>
      </c>
      <c r="J61" s="244"/>
    </row>
    <row r="62" spans="2:10" ht="12.75" customHeight="1">
      <c r="B62" s="243">
        <v>14</v>
      </c>
      <c r="C62" s="244"/>
      <c r="D62" s="243" t="s">
        <v>247</v>
      </c>
      <c r="E62" s="244"/>
      <c r="F62" s="256">
        <v>663.32</v>
      </c>
      <c r="G62" s="244"/>
      <c r="H62" s="257" t="s">
        <v>199</v>
      </c>
      <c r="I62" s="243" t="s">
        <v>248</v>
      </c>
      <c r="J62" s="244"/>
    </row>
    <row r="63" spans="2:10" ht="12.75" customHeight="1">
      <c r="B63" s="243">
        <v>15</v>
      </c>
      <c r="C63" s="244"/>
      <c r="D63" s="243" t="s">
        <v>249</v>
      </c>
      <c r="E63" s="244"/>
      <c r="F63" s="256">
        <v>663.32</v>
      </c>
      <c r="G63" s="244"/>
      <c r="H63" s="257" t="s">
        <v>199</v>
      </c>
      <c r="I63" s="243" t="s">
        <v>243</v>
      </c>
      <c r="J63" s="244"/>
    </row>
    <row r="64" spans="2:10" ht="12.75" customHeight="1">
      <c r="B64" s="243">
        <v>16</v>
      </c>
      <c r="C64" s="244"/>
      <c r="D64" s="243" t="s">
        <v>249</v>
      </c>
      <c r="E64" s="244"/>
      <c r="F64" s="256">
        <v>663.32</v>
      </c>
      <c r="G64" s="244"/>
      <c r="H64" s="257" t="s">
        <v>199</v>
      </c>
      <c r="I64" s="243" t="s">
        <v>971</v>
      </c>
      <c r="J64" s="244"/>
    </row>
    <row r="65" spans="2:10" ht="12.75" customHeight="1">
      <c r="B65" s="243">
        <v>17</v>
      </c>
      <c r="C65" s="244"/>
      <c r="D65" s="243" t="s">
        <v>250</v>
      </c>
      <c r="E65" s="244"/>
      <c r="F65" s="256">
        <v>306</v>
      </c>
      <c r="G65" s="244"/>
      <c r="H65" s="257" t="s">
        <v>205</v>
      </c>
      <c r="I65" s="243" t="s">
        <v>251</v>
      </c>
      <c r="J65" s="244"/>
    </row>
    <row r="66" spans="2:10" ht="12.75" customHeight="1">
      <c r="B66" s="243">
        <v>18</v>
      </c>
      <c r="C66" s="244"/>
      <c r="D66" s="243" t="s">
        <v>252</v>
      </c>
      <c r="E66" s="244"/>
      <c r="F66" s="256">
        <v>604.79999999999995</v>
      </c>
      <c r="G66" s="244"/>
      <c r="H66" s="257" t="s">
        <v>205</v>
      </c>
      <c r="I66" s="243" t="s">
        <v>972</v>
      </c>
      <c r="J66" s="244"/>
    </row>
    <row r="67" spans="2:10" ht="12.75" customHeight="1">
      <c r="B67" s="243">
        <v>19</v>
      </c>
      <c r="C67" s="244"/>
      <c r="D67" s="243" t="s">
        <v>253</v>
      </c>
      <c r="E67" s="244"/>
      <c r="F67" s="256">
        <v>231.99</v>
      </c>
      <c r="G67" s="244"/>
      <c r="H67" s="257" t="s">
        <v>254</v>
      </c>
      <c r="I67" s="243" t="s">
        <v>255</v>
      </c>
      <c r="J67" s="244"/>
    </row>
    <row r="68" spans="2:10" ht="12.75" customHeight="1">
      <c r="B68" s="243">
        <v>20</v>
      </c>
      <c r="C68" s="244"/>
      <c r="D68" s="243" t="s">
        <v>253</v>
      </c>
      <c r="E68" s="244"/>
      <c r="F68" s="256">
        <v>231.99</v>
      </c>
      <c r="G68" s="244"/>
      <c r="H68" s="257" t="s">
        <v>254</v>
      </c>
      <c r="I68" s="243" t="s">
        <v>973</v>
      </c>
      <c r="J68" s="244"/>
    </row>
    <row r="69" spans="2:10" ht="12.75" customHeight="1">
      <c r="B69" s="243">
        <v>21</v>
      </c>
      <c r="C69" s="244"/>
      <c r="D69" s="243" t="s">
        <v>257</v>
      </c>
      <c r="E69" s="244"/>
      <c r="F69" s="256">
        <v>122.4</v>
      </c>
      <c r="G69" s="244"/>
      <c r="H69" s="257" t="s">
        <v>256</v>
      </c>
      <c r="I69" s="243" t="s">
        <v>971</v>
      </c>
      <c r="J69" s="244"/>
    </row>
    <row r="70" spans="2:10" ht="12.75" customHeight="1">
      <c r="B70" s="243">
        <v>22</v>
      </c>
      <c r="C70" s="244"/>
      <c r="D70" s="243" t="s">
        <v>258</v>
      </c>
      <c r="E70" s="244"/>
      <c r="F70" s="256">
        <v>255.36</v>
      </c>
      <c r="G70" s="244"/>
      <c r="H70" s="257" t="s">
        <v>256</v>
      </c>
      <c r="I70" s="243" t="s">
        <v>312</v>
      </c>
      <c r="J70" s="244"/>
    </row>
    <row r="71" spans="2:10" ht="12.75" customHeight="1">
      <c r="B71" s="243">
        <v>23</v>
      </c>
      <c r="C71" s="244"/>
      <c r="D71" s="243" t="s">
        <v>258</v>
      </c>
      <c r="E71" s="244"/>
      <c r="F71" s="256">
        <v>255.36</v>
      </c>
      <c r="G71" s="244"/>
      <c r="H71" s="257" t="s">
        <v>256</v>
      </c>
      <c r="I71" s="243" t="s">
        <v>259</v>
      </c>
      <c r="J71" s="244"/>
    </row>
    <row r="72" spans="2:10" ht="12.75" customHeight="1">
      <c r="B72" s="243">
        <v>24</v>
      </c>
      <c r="C72" s="244"/>
      <c r="D72" s="243" t="s">
        <v>261</v>
      </c>
      <c r="E72" s="244"/>
      <c r="F72" s="256">
        <v>663.32</v>
      </c>
      <c r="G72" s="244"/>
      <c r="H72" s="257" t="s">
        <v>256</v>
      </c>
      <c r="I72" s="243" t="s">
        <v>243</v>
      </c>
      <c r="J72" s="244"/>
    </row>
    <row r="73" spans="2:10" ht="12.75" customHeight="1">
      <c r="B73" s="243">
        <v>25</v>
      </c>
      <c r="C73" s="244"/>
      <c r="D73" s="243" t="s">
        <v>261</v>
      </c>
      <c r="E73" s="244"/>
      <c r="F73" s="256">
        <v>663.32</v>
      </c>
      <c r="G73" s="244"/>
      <c r="H73" s="257" t="s">
        <v>256</v>
      </c>
      <c r="I73" s="243" t="s">
        <v>248</v>
      </c>
      <c r="J73" s="244"/>
    </row>
    <row r="74" spans="2:10" ht="12.75" customHeight="1">
      <c r="B74" s="243">
        <v>26</v>
      </c>
      <c r="C74" s="244"/>
      <c r="D74" s="243" t="s">
        <v>263</v>
      </c>
      <c r="E74" s="244"/>
      <c r="F74" s="256">
        <v>470.4</v>
      </c>
      <c r="G74" s="244"/>
      <c r="H74" s="257" t="s">
        <v>264</v>
      </c>
      <c r="I74" s="243" t="s">
        <v>974</v>
      </c>
      <c r="J74" s="244"/>
    </row>
    <row r="75" spans="2:10" ht="12.75" customHeight="1">
      <c r="B75" s="243">
        <v>27</v>
      </c>
      <c r="C75" s="244"/>
      <c r="D75" s="243" t="s">
        <v>265</v>
      </c>
      <c r="E75" s="244"/>
      <c r="F75" s="256">
        <v>201.6</v>
      </c>
      <c r="G75" s="244"/>
      <c r="H75" s="257" t="s">
        <v>220</v>
      </c>
      <c r="I75" s="243" t="s">
        <v>266</v>
      </c>
      <c r="J75" s="244"/>
    </row>
    <row r="76" spans="2:10" ht="12.75" customHeight="1">
      <c r="B76" s="243">
        <v>28</v>
      </c>
      <c r="C76" s="244"/>
      <c r="D76" s="243" t="s">
        <v>975</v>
      </c>
      <c r="E76" s="244"/>
      <c r="F76" s="256">
        <v>151.19999999999999</v>
      </c>
      <c r="G76" s="244"/>
      <c r="H76" s="257" t="s">
        <v>267</v>
      </c>
      <c r="I76" s="243" t="s">
        <v>268</v>
      </c>
      <c r="J76" s="244"/>
    </row>
    <row r="77" spans="2:10" ht="12.75" customHeight="1">
      <c r="B77" s="243">
        <v>29</v>
      </c>
      <c r="C77" s="244"/>
      <c r="D77" s="243" t="s">
        <v>269</v>
      </c>
      <c r="E77" s="244"/>
      <c r="F77" s="256">
        <v>201.6</v>
      </c>
      <c r="G77" s="244"/>
      <c r="H77" s="257" t="s">
        <v>264</v>
      </c>
      <c r="I77" s="243" t="s">
        <v>233</v>
      </c>
      <c r="J77" s="244"/>
    </row>
    <row r="78" spans="2:10" ht="12.75" customHeight="1">
      <c r="B78" s="243">
        <v>30</v>
      </c>
      <c r="C78" s="244"/>
      <c r="D78" s="243" t="s">
        <v>270</v>
      </c>
      <c r="E78" s="244"/>
      <c r="F78" s="256">
        <v>201.6</v>
      </c>
      <c r="G78" s="244"/>
      <c r="H78" s="257" t="s">
        <v>264</v>
      </c>
      <c r="I78" s="243" t="s">
        <v>271</v>
      </c>
      <c r="J78" s="244"/>
    </row>
    <row r="79" spans="2:10" ht="12.75" customHeight="1">
      <c r="B79" s="243">
        <v>31</v>
      </c>
      <c r="C79" s="244"/>
      <c r="D79" s="243" t="s">
        <v>272</v>
      </c>
      <c r="E79" s="244"/>
      <c r="F79" s="256">
        <v>118.2</v>
      </c>
      <c r="G79" s="244"/>
      <c r="H79" s="257" t="s">
        <v>264</v>
      </c>
      <c r="I79" s="243" t="s">
        <v>255</v>
      </c>
      <c r="J79" s="244"/>
    </row>
    <row r="80" spans="2:10" ht="12.75" customHeight="1">
      <c r="B80" s="243">
        <v>32</v>
      </c>
      <c r="C80" s="244"/>
      <c r="D80" s="243" t="s">
        <v>273</v>
      </c>
      <c r="E80" s="244"/>
      <c r="F80" s="256">
        <v>302.39999999999998</v>
      </c>
      <c r="G80" s="244"/>
      <c r="H80" s="257" t="s">
        <v>274</v>
      </c>
      <c r="I80" s="243" t="s">
        <v>246</v>
      </c>
      <c r="J80" s="244"/>
    </row>
    <row r="81" spans="2:10" ht="12.75" customHeight="1">
      <c r="B81" s="243">
        <v>33</v>
      </c>
      <c r="C81" s="244"/>
      <c r="D81" s="243" t="s">
        <v>276</v>
      </c>
      <c r="E81" s="244"/>
      <c r="F81" s="256">
        <v>217.36</v>
      </c>
      <c r="G81" s="244"/>
      <c r="H81" s="257" t="s">
        <v>277</v>
      </c>
      <c r="I81" s="243" t="s">
        <v>278</v>
      </c>
      <c r="J81" s="244"/>
    </row>
    <row r="82" spans="2:10" ht="12.75" customHeight="1">
      <c r="B82" s="243">
        <v>34</v>
      </c>
      <c r="C82" s="244"/>
      <c r="D82" s="243" t="s">
        <v>279</v>
      </c>
      <c r="E82" s="244"/>
      <c r="F82" s="256">
        <v>302.39999999999998</v>
      </c>
      <c r="G82" s="244"/>
      <c r="H82" s="257" t="s">
        <v>267</v>
      </c>
      <c r="I82" s="243" t="s">
        <v>976</v>
      </c>
      <c r="J82" s="244"/>
    </row>
    <row r="83" spans="2:10" ht="12.75" customHeight="1">
      <c r="B83" s="243">
        <v>35</v>
      </c>
      <c r="C83" s="244"/>
      <c r="D83" s="243" t="s">
        <v>279</v>
      </c>
      <c r="E83" s="244"/>
      <c r="F83" s="256">
        <v>302.39999999999998</v>
      </c>
      <c r="G83" s="244"/>
      <c r="H83" s="257" t="s">
        <v>267</v>
      </c>
      <c r="I83" s="243" t="s">
        <v>280</v>
      </c>
      <c r="J83" s="244"/>
    </row>
    <row r="84" spans="2:10" ht="12.75" customHeight="1">
      <c r="B84" s="243">
        <v>36</v>
      </c>
      <c r="C84" s="244"/>
      <c r="D84" s="243" t="s">
        <v>279</v>
      </c>
      <c r="E84" s="244"/>
      <c r="F84" s="256">
        <v>302.39999999999998</v>
      </c>
      <c r="G84" s="244"/>
      <c r="H84" s="257" t="s">
        <v>267</v>
      </c>
      <c r="I84" s="243" t="s">
        <v>281</v>
      </c>
      <c r="J84" s="244"/>
    </row>
    <row r="85" spans="2:10" ht="12.75" customHeight="1">
      <c r="B85" s="243">
        <v>37</v>
      </c>
      <c r="C85" s="244"/>
      <c r="D85" s="243" t="s">
        <v>977</v>
      </c>
      <c r="E85" s="244"/>
      <c r="F85" s="256">
        <v>378</v>
      </c>
      <c r="G85" s="244"/>
      <c r="H85" s="257" t="s">
        <v>282</v>
      </c>
      <c r="I85" s="243" t="s">
        <v>271</v>
      </c>
      <c r="J85" s="244"/>
    </row>
    <row r="86" spans="2:10" ht="12.75" customHeight="1">
      <c r="B86" s="243">
        <v>38</v>
      </c>
      <c r="C86" s="244"/>
      <c r="D86" s="243" t="s">
        <v>283</v>
      </c>
      <c r="E86" s="244"/>
      <c r="F86" s="256">
        <v>244.8</v>
      </c>
      <c r="G86" s="244"/>
      <c r="H86" s="257" t="s">
        <v>184</v>
      </c>
      <c r="I86" s="243" t="s">
        <v>268</v>
      </c>
      <c r="J86" s="244"/>
    </row>
    <row r="87" spans="2:10" ht="12.75" customHeight="1">
      <c r="B87" s="243">
        <v>39</v>
      </c>
      <c r="C87" s="244"/>
      <c r="D87" s="243" t="s">
        <v>284</v>
      </c>
      <c r="E87" s="244"/>
      <c r="F87" s="256">
        <v>183.6</v>
      </c>
      <c r="G87" s="244"/>
      <c r="H87" s="257" t="s">
        <v>184</v>
      </c>
      <c r="I87" s="243" t="s">
        <v>285</v>
      </c>
      <c r="J87" s="244"/>
    </row>
    <row r="88" spans="2:10" ht="12.75" customHeight="1">
      <c r="B88" s="243">
        <v>40</v>
      </c>
      <c r="C88" s="244"/>
      <c r="D88" s="243" t="s">
        <v>286</v>
      </c>
      <c r="E88" s="244"/>
      <c r="F88" s="256">
        <v>231.99</v>
      </c>
      <c r="G88" s="244"/>
      <c r="H88" s="257" t="s">
        <v>287</v>
      </c>
      <c r="I88" s="243" t="s">
        <v>288</v>
      </c>
      <c r="J88" s="244"/>
    </row>
    <row r="89" spans="2:10" ht="12.75" customHeight="1">
      <c r="B89" s="243">
        <v>41</v>
      </c>
      <c r="C89" s="244"/>
      <c r="D89" s="243" t="s">
        <v>289</v>
      </c>
      <c r="E89" s="244"/>
      <c r="F89" s="256">
        <v>390.44</v>
      </c>
      <c r="G89" s="244"/>
      <c r="H89" s="257" t="s">
        <v>290</v>
      </c>
      <c r="I89" s="243" t="s">
        <v>243</v>
      </c>
      <c r="J89" s="244"/>
    </row>
    <row r="90" spans="2:10" ht="12.75" customHeight="1">
      <c r="B90" s="243">
        <v>42</v>
      </c>
      <c r="C90" s="244"/>
      <c r="D90" s="243" t="s">
        <v>291</v>
      </c>
      <c r="E90" s="244"/>
      <c r="F90" s="256">
        <v>122.4</v>
      </c>
      <c r="G90" s="244"/>
      <c r="H90" s="257" t="s">
        <v>292</v>
      </c>
      <c r="I90" s="243" t="s">
        <v>978</v>
      </c>
      <c r="J90" s="244"/>
    </row>
    <row r="91" spans="2:10" ht="12.75" customHeight="1">
      <c r="B91" s="243">
        <v>43</v>
      </c>
      <c r="C91" s="244"/>
      <c r="D91" s="243" t="s">
        <v>294</v>
      </c>
      <c r="E91" s="244"/>
      <c r="F91" s="256">
        <v>382.5</v>
      </c>
      <c r="G91" s="244"/>
      <c r="H91" s="257" t="s">
        <v>292</v>
      </c>
      <c r="I91" s="243" t="s">
        <v>295</v>
      </c>
      <c r="J91" s="244"/>
    </row>
    <row r="92" spans="2:10" ht="12.75" customHeight="1">
      <c r="B92" s="243">
        <v>44</v>
      </c>
      <c r="C92" s="244"/>
      <c r="D92" s="243" t="s">
        <v>294</v>
      </c>
      <c r="E92" s="244"/>
      <c r="F92" s="256">
        <v>382.5</v>
      </c>
      <c r="G92" s="244"/>
      <c r="H92" s="257" t="s">
        <v>292</v>
      </c>
      <c r="I92" s="243" t="s">
        <v>278</v>
      </c>
      <c r="J92" s="244"/>
    </row>
    <row r="93" spans="2:10" ht="12.75" customHeight="1">
      <c r="B93" s="243">
        <v>45</v>
      </c>
      <c r="C93" s="244"/>
      <c r="D93" s="243" t="s">
        <v>296</v>
      </c>
      <c r="E93" s="244"/>
      <c r="F93" s="256">
        <v>382.5</v>
      </c>
      <c r="G93" s="244"/>
      <c r="H93" s="257" t="s">
        <v>292</v>
      </c>
      <c r="I93" s="243" t="s">
        <v>976</v>
      </c>
      <c r="J93" s="244"/>
    </row>
    <row r="94" spans="2:10" ht="12.75" customHeight="1">
      <c r="B94" s="243">
        <v>46</v>
      </c>
      <c r="C94" s="244"/>
      <c r="D94" s="243" t="s">
        <v>294</v>
      </c>
      <c r="E94" s="244"/>
      <c r="F94" s="256">
        <v>382.5</v>
      </c>
      <c r="G94" s="244"/>
      <c r="H94" s="257" t="s">
        <v>292</v>
      </c>
      <c r="I94" s="243" t="s">
        <v>297</v>
      </c>
      <c r="J94" s="244"/>
    </row>
    <row r="95" spans="2:10" ht="12.75" customHeight="1">
      <c r="B95" s="243">
        <v>47</v>
      </c>
      <c r="C95" s="244"/>
      <c r="D95" s="243" t="s">
        <v>294</v>
      </c>
      <c r="E95" s="244"/>
      <c r="F95" s="256">
        <v>382.5</v>
      </c>
      <c r="G95" s="244"/>
      <c r="H95" s="257" t="s">
        <v>292</v>
      </c>
      <c r="I95" s="243" t="s">
        <v>298</v>
      </c>
      <c r="J95" s="244"/>
    </row>
    <row r="96" spans="2:10" ht="12.75" customHeight="1">
      <c r="B96" s="243">
        <v>48</v>
      </c>
      <c r="C96" s="244"/>
      <c r="D96" s="243" t="s">
        <v>299</v>
      </c>
      <c r="E96" s="244"/>
      <c r="F96" s="256">
        <v>154.66</v>
      </c>
      <c r="G96" s="244"/>
      <c r="H96" s="257" t="s">
        <v>292</v>
      </c>
      <c r="I96" s="243" t="s">
        <v>243</v>
      </c>
      <c r="J96" s="244"/>
    </row>
    <row r="97" spans="2:10" ht="12.75" customHeight="1">
      <c r="B97" s="243">
        <v>49</v>
      </c>
      <c r="C97" s="244"/>
      <c r="D97" s="243" t="s">
        <v>300</v>
      </c>
      <c r="E97" s="244"/>
      <c r="F97" s="256">
        <v>390.44</v>
      </c>
      <c r="G97" s="244"/>
      <c r="H97" s="257" t="s">
        <v>292</v>
      </c>
      <c r="I97" s="243" t="s">
        <v>243</v>
      </c>
      <c r="J97" s="244"/>
    </row>
    <row r="98" spans="2:10" ht="12.75" customHeight="1">
      <c r="B98" s="243">
        <v>50</v>
      </c>
      <c r="C98" s="244"/>
      <c r="D98" s="243" t="s">
        <v>301</v>
      </c>
      <c r="E98" s="244"/>
      <c r="F98" s="256">
        <v>390.44</v>
      </c>
      <c r="G98" s="244"/>
      <c r="H98" s="257" t="s">
        <v>292</v>
      </c>
      <c r="I98" s="243" t="s">
        <v>302</v>
      </c>
      <c r="J98" s="244"/>
    </row>
    <row r="99" spans="2:10" ht="12.75" customHeight="1">
      <c r="B99" s="243">
        <v>51</v>
      </c>
      <c r="C99" s="244"/>
      <c r="D99" s="243" t="s">
        <v>301</v>
      </c>
      <c r="E99" s="244"/>
      <c r="F99" s="256">
        <v>390.44</v>
      </c>
      <c r="G99" s="244"/>
      <c r="H99" s="257" t="s">
        <v>292</v>
      </c>
      <c r="I99" s="243" t="s">
        <v>303</v>
      </c>
      <c r="J99" s="244"/>
    </row>
    <row r="100" spans="2:10" ht="12.75" customHeight="1">
      <c r="B100" s="243">
        <v>52</v>
      </c>
      <c r="C100" s="244"/>
      <c r="D100" s="243" t="s">
        <v>301</v>
      </c>
      <c r="E100" s="244"/>
      <c r="F100" s="256">
        <v>390.44</v>
      </c>
      <c r="G100" s="244"/>
      <c r="H100" s="257" t="s">
        <v>292</v>
      </c>
      <c r="I100" s="243" t="s">
        <v>304</v>
      </c>
      <c r="J100" s="244"/>
    </row>
    <row r="101" spans="2:10" ht="12.75" customHeight="1">
      <c r="B101" s="243">
        <v>53</v>
      </c>
      <c r="C101" s="244"/>
      <c r="D101" s="243" t="s">
        <v>305</v>
      </c>
      <c r="E101" s="244"/>
      <c r="F101" s="256">
        <v>618.75</v>
      </c>
      <c r="G101" s="244"/>
      <c r="H101" s="257" t="s">
        <v>292</v>
      </c>
      <c r="I101" s="243" t="s">
        <v>224</v>
      </c>
      <c r="J101" s="244"/>
    </row>
    <row r="102" spans="2:10" ht="12.75" customHeight="1">
      <c r="B102" s="243">
        <v>54</v>
      </c>
      <c r="C102" s="244"/>
      <c r="D102" s="243" t="s">
        <v>306</v>
      </c>
      <c r="E102" s="244"/>
      <c r="F102" s="256">
        <v>590.4</v>
      </c>
      <c r="G102" s="244"/>
      <c r="H102" s="257" t="s">
        <v>307</v>
      </c>
      <c r="I102" s="243" t="s">
        <v>308</v>
      </c>
      <c r="J102" s="244"/>
    </row>
    <row r="103" spans="2:10" ht="12.75" customHeight="1">
      <c r="B103" s="243">
        <v>55</v>
      </c>
      <c r="C103" s="244"/>
      <c r="D103" s="243" t="s">
        <v>309</v>
      </c>
      <c r="E103" s="244"/>
      <c r="F103" s="256">
        <v>590.4</v>
      </c>
      <c r="G103" s="244"/>
      <c r="H103" s="257" t="s">
        <v>307</v>
      </c>
      <c r="I103" s="243" t="s">
        <v>285</v>
      </c>
      <c r="J103" s="244"/>
    </row>
    <row r="104" spans="2:10" ht="12.75" customHeight="1">
      <c r="B104" s="243">
        <v>56</v>
      </c>
      <c r="C104" s="244"/>
      <c r="D104" s="243" t="s">
        <v>306</v>
      </c>
      <c r="E104" s="244"/>
      <c r="F104" s="256">
        <v>590.4</v>
      </c>
      <c r="G104" s="244"/>
      <c r="H104" s="257" t="s">
        <v>307</v>
      </c>
      <c r="I104" s="243" t="s">
        <v>310</v>
      </c>
      <c r="J104" s="244"/>
    </row>
    <row r="105" spans="2:10" ht="12.75" customHeight="1">
      <c r="B105" s="243">
        <v>57</v>
      </c>
      <c r="C105" s="244"/>
      <c r="D105" s="243" t="s">
        <v>311</v>
      </c>
      <c r="E105" s="244"/>
      <c r="F105" s="256">
        <v>535.5</v>
      </c>
      <c r="G105" s="244"/>
      <c r="H105" s="257" t="s">
        <v>307</v>
      </c>
      <c r="I105" s="243" t="s">
        <v>312</v>
      </c>
      <c r="J105" s="244"/>
    </row>
    <row r="106" spans="2:10" ht="12.75" customHeight="1">
      <c r="B106" s="243">
        <v>58</v>
      </c>
      <c r="C106" s="244"/>
      <c r="D106" s="243" t="s">
        <v>313</v>
      </c>
      <c r="E106" s="244"/>
      <c r="F106" s="256">
        <v>535.5</v>
      </c>
      <c r="G106" s="244"/>
      <c r="H106" s="257" t="s">
        <v>307</v>
      </c>
      <c r="I106" s="243" t="s">
        <v>314</v>
      </c>
      <c r="J106" s="244"/>
    </row>
    <row r="107" spans="2:10" ht="12.75" customHeight="1">
      <c r="B107" s="243">
        <v>59</v>
      </c>
      <c r="C107" s="244"/>
      <c r="D107" s="243" t="s">
        <v>979</v>
      </c>
      <c r="E107" s="244"/>
      <c r="F107" s="256">
        <v>112.86</v>
      </c>
      <c r="G107" s="244"/>
      <c r="H107" s="257" t="s">
        <v>217</v>
      </c>
      <c r="I107" s="243" t="s">
        <v>224</v>
      </c>
      <c r="J107" s="244"/>
    </row>
    <row r="108" spans="2:10" ht="12.75" customHeight="1">
      <c r="B108" s="243">
        <v>60</v>
      </c>
      <c r="C108" s="244"/>
      <c r="D108" s="243" t="s">
        <v>316</v>
      </c>
      <c r="E108" s="244"/>
      <c r="F108" s="256">
        <v>236.4</v>
      </c>
      <c r="G108" s="244"/>
      <c r="H108" s="257" t="s">
        <v>217</v>
      </c>
      <c r="I108" s="243" t="s">
        <v>224</v>
      </c>
      <c r="J108" s="244"/>
    </row>
    <row r="109" spans="2:10" ht="12.75" customHeight="1">
      <c r="B109" s="243">
        <v>61</v>
      </c>
      <c r="C109" s="244"/>
      <c r="D109" s="243" t="s">
        <v>316</v>
      </c>
      <c r="E109" s="244"/>
      <c r="F109" s="256">
        <v>236.4</v>
      </c>
      <c r="G109" s="244"/>
      <c r="H109" s="257" t="s">
        <v>217</v>
      </c>
      <c r="I109" s="243" t="s">
        <v>317</v>
      </c>
      <c r="J109" s="244"/>
    </row>
    <row r="110" spans="2:10" ht="12.75" customHeight="1">
      <c r="B110" s="243">
        <v>62</v>
      </c>
      <c r="C110" s="244"/>
      <c r="D110" s="243" t="s">
        <v>316</v>
      </c>
      <c r="E110" s="244"/>
      <c r="F110" s="256">
        <v>177.3</v>
      </c>
      <c r="G110" s="244"/>
      <c r="H110" s="257" t="s">
        <v>217</v>
      </c>
      <c r="I110" s="243" t="s">
        <v>255</v>
      </c>
      <c r="J110" s="244"/>
    </row>
    <row r="111" spans="2:10" ht="12.75" customHeight="1">
      <c r="B111" s="243">
        <v>63</v>
      </c>
      <c r="C111" s="244"/>
      <c r="D111" s="243" t="s">
        <v>316</v>
      </c>
      <c r="E111" s="244"/>
      <c r="F111" s="256">
        <v>236.4</v>
      </c>
      <c r="G111" s="244"/>
      <c r="H111" s="257" t="s">
        <v>217</v>
      </c>
      <c r="I111" s="243" t="s">
        <v>233</v>
      </c>
      <c r="J111" s="244"/>
    </row>
    <row r="112" spans="2:10" ht="12.75" customHeight="1">
      <c r="B112" s="243">
        <v>64</v>
      </c>
      <c r="C112" s="244"/>
      <c r="D112" s="243" t="s">
        <v>318</v>
      </c>
      <c r="E112" s="244"/>
      <c r="F112" s="256">
        <v>390.44</v>
      </c>
      <c r="G112" s="244"/>
      <c r="H112" s="257" t="s">
        <v>217</v>
      </c>
      <c r="I112" s="243" t="s">
        <v>976</v>
      </c>
      <c r="J112" s="244"/>
    </row>
    <row r="113" spans="2:10" ht="12.75" customHeight="1">
      <c r="B113" s="243">
        <v>65</v>
      </c>
      <c r="C113" s="244"/>
      <c r="D113" s="243" t="s">
        <v>319</v>
      </c>
      <c r="E113" s="244"/>
      <c r="F113" s="256">
        <v>292.83</v>
      </c>
      <c r="G113" s="244"/>
      <c r="H113" s="257" t="s">
        <v>217</v>
      </c>
      <c r="I113" s="243" t="s">
        <v>320</v>
      </c>
      <c r="J113" s="244"/>
    </row>
    <row r="114" spans="2:10" ht="12.75" customHeight="1">
      <c r="B114" s="243">
        <v>66</v>
      </c>
      <c r="C114" s="244"/>
      <c r="D114" s="243" t="s">
        <v>980</v>
      </c>
      <c r="E114" s="244"/>
      <c r="F114" s="256">
        <v>322.56</v>
      </c>
      <c r="G114" s="244"/>
      <c r="H114" s="257" t="s">
        <v>217</v>
      </c>
      <c r="I114" s="243" t="s">
        <v>224</v>
      </c>
      <c r="J114" s="244"/>
    </row>
    <row r="115" spans="2:10" ht="12.75" customHeight="1">
      <c r="B115" s="243">
        <v>67</v>
      </c>
      <c r="C115" s="244"/>
      <c r="D115" s="243" t="s">
        <v>296</v>
      </c>
      <c r="E115" s="244"/>
      <c r="F115" s="256">
        <v>-382.5</v>
      </c>
      <c r="G115" s="244"/>
      <c r="H115" s="257" t="s">
        <v>292</v>
      </c>
      <c r="I115" s="243" t="s">
        <v>976</v>
      </c>
      <c r="J115" s="244"/>
    </row>
    <row r="116" spans="2:10">
      <c r="B116" s="258"/>
      <c r="C116" s="244"/>
      <c r="D116" s="258"/>
      <c r="E116" s="244"/>
      <c r="F116" s="261">
        <v>22998.940000000006</v>
      </c>
      <c r="G116" s="244"/>
      <c r="H116" s="262"/>
      <c r="I116" s="258"/>
      <c r="J116" s="244"/>
    </row>
    <row r="117" spans="2:10" ht="45.6" customHeight="1">
      <c r="B117" s="248" t="s">
        <v>922</v>
      </c>
      <c r="C117" s="249"/>
      <c r="D117" s="249"/>
      <c r="E117" s="249"/>
      <c r="F117" s="249"/>
      <c r="G117" s="249"/>
      <c r="H117" s="249"/>
      <c r="I117" s="249"/>
      <c r="J117" s="249"/>
    </row>
    <row r="118" spans="2:10" ht="12.75" customHeight="1">
      <c r="B118" s="250" t="s">
        <v>175</v>
      </c>
      <c r="C118" s="244"/>
      <c r="D118" s="250" t="s">
        <v>176</v>
      </c>
      <c r="E118" s="244"/>
      <c r="F118" s="250" t="s">
        <v>177</v>
      </c>
      <c r="G118" s="244"/>
      <c r="H118" s="253" t="s">
        <v>178</v>
      </c>
      <c r="I118" s="250" t="s">
        <v>179</v>
      </c>
      <c r="J118" s="244"/>
    </row>
    <row r="119" spans="2:10" ht="12.75" customHeight="1">
      <c r="B119" s="243">
        <v>1</v>
      </c>
      <c r="C119" s="244"/>
      <c r="D119" s="265" t="s">
        <v>981</v>
      </c>
      <c r="E119" s="244"/>
      <c r="F119" s="256">
        <v>1897.73</v>
      </c>
      <c r="G119" s="244"/>
      <c r="H119" s="257" t="s">
        <v>321</v>
      </c>
      <c r="I119" s="243" t="s">
        <v>982</v>
      </c>
      <c r="J119" s="244"/>
    </row>
    <row r="120" spans="2:10" ht="12.75" customHeight="1">
      <c r="B120" s="243">
        <v>2</v>
      </c>
      <c r="C120" s="244"/>
      <c r="D120" s="265" t="s">
        <v>983</v>
      </c>
      <c r="E120" s="244"/>
      <c r="F120" s="256">
        <v>183.44</v>
      </c>
      <c r="G120" s="244"/>
      <c r="H120" s="257" t="s">
        <v>321</v>
      </c>
      <c r="I120" s="243" t="s">
        <v>982</v>
      </c>
      <c r="J120" s="244"/>
    </row>
    <row r="121" spans="2:10" ht="12.75" customHeight="1">
      <c r="B121" s="243">
        <v>3</v>
      </c>
      <c r="C121" s="244"/>
      <c r="D121" s="243" t="s">
        <v>322</v>
      </c>
      <c r="E121" s="244"/>
      <c r="F121" s="256">
        <v>585</v>
      </c>
      <c r="G121" s="244"/>
      <c r="H121" s="257" t="s">
        <v>188</v>
      </c>
      <c r="I121" s="243" t="s">
        <v>224</v>
      </c>
      <c r="J121" s="244"/>
    </row>
    <row r="122" spans="2:10" ht="12.75" customHeight="1">
      <c r="B122" s="243">
        <v>4</v>
      </c>
      <c r="C122" s="244"/>
      <c r="D122" s="243" t="s">
        <v>323</v>
      </c>
      <c r="E122" s="244"/>
      <c r="F122" s="256">
        <v>609.20000000000005</v>
      </c>
      <c r="G122" s="244"/>
      <c r="H122" s="257" t="s">
        <v>199</v>
      </c>
      <c r="I122" s="243" t="s">
        <v>227</v>
      </c>
      <c r="J122" s="244"/>
    </row>
    <row r="123" spans="2:10" ht="12.75" customHeight="1">
      <c r="B123" s="243">
        <v>5</v>
      </c>
      <c r="C123" s="244"/>
      <c r="D123" s="243" t="s">
        <v>324</v>
      </c>
      <c r="E123" s="244"/>
      <c r="F123" s="256">
        <v>304.60000000000002</v>
      </c>
      <c r="G123" s="244"/>
      <c r="H123" s="257" t="s">
        <v>225</v>
      </c>
      <c r="I123" s="243" t="s">
        <v>233</v>
      </c>
      <c r="J123" s="244"/>
    </row>
    <row r="124" spans="2:10" ht="12.75" customHeight="1">
      <c r="B124" s="243">
        <v>6</v>
      </c>
      <c r="C124" s="244"/>
      <c r="D124" s="243" t="s">
        <v>325</v>
      </c>
      <c r="E124" s="244"/>
      <c r="F124" s="256">
        <v>304.60000000000002</v>
      </c>
      <c r="G124" s="244"/>
      <c r="H124" s="257" t="s">
        <v>225</v>
      </c>
      <c r="I124" s="243" t="s">
        <v>235</v>
      </c>
      <c r="J124" s="244"/>
    </row>
    <row r="125" spans="2:10" ht="12.75" customHeight="1">
      <c r="B125" s="243">
        <v>7</v>
      </c>
      <c r="C125" s="244"/>
      <c r="D125" s="265" t="s">
        <v>984</v>
      </c>
      <c r="E125" s="244"/>
      <c r="F125" s="256">
        <v>430.83</v>
      </c>
      <c r="G125" s="244"/>
      <c r="H125" s="257" t="s">
        <v>201</v>
      </c>
      <c r="I125" s="243" t="s">
        <v>268</v>
      </c>
      <c r="J125" s="244"/>
    </row>
    <row r="126" spans="2:10" ht="12.75" customHeight="1">
      <c r="B126" s="243">
        <v>8</v>
      </c>
      <c r="C126" s="244"/>
      <c r="D126" s="265" t="s">
        <v>985</v>
      </c>
      <c r="E126" s="244"/>
      <c r="F126" s="256">
        <v>133.22</v>
      </c>
      <c r="G126" s="244"/>
      <c r="H126" s="257" t="s">
        <v>201</v>
      </c>
      <c r="I126" s="243" t="s">
        <v>327</v>
      </c>
      <c r="J126" s="244"/>
    </row>
    <row r="127" spans="2:10" ht="12.75" customHeight="1">
      <c r="B127" s="243">
        <v>9</v>
      </c>
      <c r="C127" s="244"/>
      <c r="D127" s="243" t="s">
        <v>328</v>
      </c>
      <c r="E127" s="244"/>
      <c r="F127" s="256">
        <v>180</v>
      </c>
      <c r="G127" s="244"/>
      <c r="H127" s="257" t="s">
        <v>198</v>
      </c>
      <c r="I127" s="243" t="s">
        <v>243</v>
      </c>
      <c r="J127" s="244"/>
    </row>
    <row r="128" spans="2:10" ht="12.75" customHeight="1">
      <c r="B128" s="243">
        <v>10</v>
      </c>
      <c r="C128" s="244"/>
      <c r="D128" s="243" t="s">
        <v>329</v>
      </c>
      <c r="E128" s="244"/>
      <c r="F128" s="256">
        <v>154</v>
      </c>
      <c r="G128" s="244"/>
      <c r="H128" s="257" t="s">
        <v>254</v>
      </c>
      <c r="I128" s="243" t="s">
        <v>255</v>
      </c>
      <c r="J128" s="244"/>
    </row>
    <row r="129" spans="2:10" ht="12.75" customHeight="1">
      <c r="B129" s="243">
        <v>11</v>
      </c>
      <c r="C129" s="244"/>
      <c r="D129" s="243" t="s">
        <v>330</v>
      </c>
      <c r="E129" s="244"/>
      <c r="F129" s="256">
        <v>154</v>
      </c>
      <c r="G129" s="244"/>
      <c r="H129" s="257" t="s">
        <v>254</v>
      </c>
      <c r="I129" s="243" t="s">
        <v>973</v>
      </c>
      <c r="J129" s="244"/>
    </row>
    <row r="130" spans="2:10" ht="12.75" customHeight="1">
      <c r="B130" s="243">
        <v>12</v>
      </c>
      <c r="C130" s="244"/>
      <c r="D130" s="265" t="s">
        <v>986</v>
      </c>
      <c r="E130" s="244"/>
      <c r="F130" s="256">
        <v>1048.2</v>
      </c>
      <c r="G130" s="244"/>
      <c r="H130" s="257" t="s">
        <v>256</v>
      </c>
      <c r="I130" s="243" t="s">
        <v>331</v>
      </c>
      <c r="J130" s="244"/>
    </row>
    <row r="131" spans="2:10" ht="12.75" customHeight="1">
      <c r="B131" s="243">
        <v>13</v>
      </c>
      <c r="C131" s="244"/>
      <c r="D131" s="243" t="s">
        <v>332</v>
      </c>
      <c r="E131" s="244"/>
      <c r="F131" s="256">
        <v>450</v>
      </c>
      <c r="G131" s="244"/>
      <c r="H131" s="257" t="s">
        <v>256</v>
      </c>
      <c r="I131" s="243" t="s">
        <v>312</v>
      </c>
      <c r="J131" s="244"/>
    </row>
    <row r="132" spans="2:10" ht="12.75" customHeight="1">
      <c r="B132" s="243">
        <v>14</v>
      </c>
      <c r="C132" s="244"/>
      <c r="D132" s="243" t="s">
        <v>333</v>
      </c>
      <c r="E132" s="244"/>
      <c r="F132" s="256">
        <v>141.44999999999999</v>
      </c>
      <c r="G132" s="244"/>
      <c r="H132" s="257" t="s">
        <v>256</v>
      </c>
      <c r="I132" s="243" t="s">
        <v>971</v>
      </c>
      <c r="J132" s="244"/>
    </row>
    <row r="133" spans="2:10" ht="12.75" customHeight="1">
      <c r="B133" s="243">
        <v>15</v>
      </c>
      <c r="C133" s="244"/>
      <c r="D133" s="243" t="s">
        <v>332</v>
      </c>
      <c r="E133" s="244"/>
      <c r="F133" s="256">
        <v>368</v>
      </c>
      <c r="G133" s="244"/>
      <c r="H133" s="257" t="s">
        <v>256</v>
      </c>
      <c r="I133" s="243" t="s">
        <v>259</v>
      </c>
      <c r="J133" s="244"/>
    </row>
    <row r="134" spans="2:10" ht="12.75" customHeight="1">
      <c r="B134" s="243">
        <v>16</v>
      </c>
      <c r="C134" s="244"/>
      <c r="D134" s="265" t="s">
        <v>987</v>
      </c>
      <c r="E134" s="244"/>
      <c r="F134" s="256">
        <v>9792.94</v>
      </c>
      <c r="G134" s="244"/>
      <c r="H134" s="257" t="s">
        <v>334</v>
      </c>
      <c r="I134" s="243" t="s">
        <v>335</v>
      </c>
      <c r="J134" s="244"/>
    </row>
    <row r="135" spans="2:10" ht="12.75" customHeight="1">
      <c r="B135" s="243">
        <v>17</v>
      </c>
      <c r="C135" s="244"/>
      <c r="D135" s="243" t="s">
        <v>336</v>
      </c>
      <c r="E135" s="244"/>
      <c r="F135" s="256">
        <v>60.25</v>
      </c>
      <c r="G135" s="244"/>
      <c r="H135" s="257" t="s">
        <v>184</v>
      </c>
      <c r="I135" s="243" t="s">
        <v>268</v>
      </c>
      <c r="J135" s="244"/>
    </row>
    <row r="136" spans="2:10" ht="12.75" customHeight="1">
      <c r="B136" s="243">
        <v>18</v>
      </c>
      <c r="C136" s="244"/>
      <c r="D136" s="243" t="s">
        <v>337</v>
      </c>
      <c r="E136" s="244"/>
      <c r="F136" s="256">
        <v>220</v>
      </c>
      <c r="G136" s="244"/>
      <c r="H136" s="257" t="s">
        <v>287</v>
      </c>
      <c r="I136" s="243" t="s">
        <v>288</v>
      </c>
      <c r="J136" s="244"/>
    </row>
    <row r="137" spans="2:10" ht="12.75" customHeight="1">
      <c r="B137" s="243">
        <v>19</v>
      </c>
      <c r="C137" s="244"/>
      <c r="D137" s="243" t="s">
        <v>988</v>
      </c>
      <c r="E137" s="244"/>
      <c r="F137" s="256">
        <v>480</v>
      </c>
      <c r="G137" s="244"/>
      <c r="H137" s="257" t="s">
        <v>292</v>
      </c>
      <c r="I137" s="243" t="s">
        <v>302</v>
      </c>
      <c r="J137" s="244"/>
    </row>
    <row r="138" spans="2:10" ht="12.75" customHeight="1">
      <c r="B138" s="243">
        <v>20</v>
      </c>
      <c r="C138" s="244"/>
      <c r="D138" s="243" t="s">
        <v>989</v>
      </c>
      <c r="E138" s="244"/>
      <c r="F138" s="256">
        <v>480</v>
      </c>
      <c r="G138" s="244"/>
      <c r="H138" s="257" t="s">
        <v>292</v>
      </c>
      <c r="I138" s="243" t="s">
        <v>303</v>
      </c>
      <c r="J138" s="244"/>
    </row>
    <row r="139" spans="2:10" ht="12.75" customHeight="1">
      <c r="B139" s="243">
        <v>21</v>
      </c>
      <c r="C139" s="244"/>
      <c r="D139" s="243" t="s">
        <v>989</v>
      </c>
      <c r="E139" s="244"/>
      <c r="F139" s="256">
        <v>480</v>
      </c>
      <c r="G139" s="244"/>
      <c r="H139" s="257" t="s">
        <v>292</v>
      </c>
      <c r="I139" s="243" t="s">
        <v>304</v>
      </c>
      <c r="J139" s="244"/>
    </row>
    <row r="140" spans="2:10" ht="12.75" customHeight="1">
      <c r="B140" s="243">
        <v>22</v>
      </c>
      <c r="C140" s="244"/>
      <c r="D140" s="243" t="s">
        <v>990</v>
      </c>
      <c r="E140" s="244"/>
      <c r="F140" s="256">
        <v>1142.96</v>
      </c>
      <c r="G140" s="244"/>
      <c r="H140" s="257" t="s">
        <v>292</v>
      </c>
      <c r="I140" s="243" t="s">
        <v>224</v>
      </c>
      <c r="J140" s="244"/>
    </row>
    <row r="141" spans="2:10" ht="12.75" customHeight="1">
      <c r="B141" s="243">
        <v>23</v>
      </c>
      <c r="C141" s="244"/>
      <c r="D141" s="243" t="s">
        <v>338</v>
      </c>
      <c r="E141" s="244"/>
      <c r="F141" s="256">
        <v>322.20999999999998</v>
      </c>
      <c r="G141" s="244"/>
      <c r="H141" s="257" t="s">
        <v>307</v>
      </c>
      <c r="I141" s="243" t="s">
        <v>308</v>
      </c>
      <c r="J141" s="244"/>
    </row>
    <row r="142" spans="2:10" ht="12.75" customHeight="1">
      <c r="B142" s="243">
        <v>24</v>
      </c>
      <c r="C142" s="244"/>
      <c r="D142" s="243" t="s">
        <v>339</v>
      </c>
      <c r="E142" s="244"/>
      <c r="F142" s="256">
        <v>277.97000000000003</v>
      </c>
      <c r="G142" s="244"/>
      <c r="H142" s="257" t="s">
        <v>307</v>
      </c>
      <c r="I142" s="243" t="s">
        <v>285</v>
      </c>
      <c r="J142" s="244"/>
    </row>
    <row r="143" spans="2:10" ht="12.75" customHeight="1">
      <c r="B143" s="243">
        <v>25</v>
      </c>
      <c r="C143" s="244"/>
      <c r="D143" s="243" t="s">
        <v>339</v>
      </c>
      <c r="E143" s="244"/>
      <c r="F143" s="256">
        <v>320.7</v>
      </c>
      <c r="G143" s="244"/>
      <c r="H143" s="257" t="s">
        <v>307</v>
      </c>
      <c r="I143" s="243" t="s">
        <v>310</v>
      </c>
      <c r="J143" s="244"/>
    </row>
    <row r="144" spans="2:10" ht="12.75" customHeight="1">
      <c r="B144" s="243">
        <v>26</v>
      </c>
      <c r="C144" s="244"/>
      <c r="D144" s="243" t="s">
        <v>340</v>
      </c>
      <c r="E144" s="244"/>
      <c r="F144" s="256">
        <v>468</v>
      </c>
      <c r="G144" s="244"/>
      <c r="H144" s="257" t="s">
        <v>307</v>
      </c>
      <c r="I144" s="243" t="s">
        <v>312</v>
      </c>
      <c r="J144" s="244"/>
    </row>
    <row r="145" spans="2:10" ht="12.75" customHeight="1">
      <c r="B145" s="243">
        <v>27</v>
      </c>
      <c r="C145" s="244"/>
      <c r="D145" s="243" t="s">
        <v>340</v>
      </c>
      <c r="E145" s="244"/>
      <c r="F145" s="256">
        <v>468</v>
      </c>
      <c r="G145" s="244"/>
      <c r="H145" s="257" t="s">
        <v>307</v>
      </c>
      <c r="I145" s="243" t="s">
        <v>314</v>
      </c>
      <c r="J145" s="244"/>
    </row>
    <row r="146" spans="2:10" ht="12.75" customHeight="1">
      <c r="B146" s="243">
        <v>28</v>
      </c>
      <c r="C146" s="244"/>
      <c r="D146" s="243" t="s">
        <v>341</v>
      </c>
      <c r="E146" s="244"/>
      <c r="F146" s="256">
        <v>198</v>
      </c>
      <c r="G146" s="244"/>
      <c r="H146" s="257" t="s">
        <v>217</v>
      </c>
      <c r="I146" s="243" t="s">
        <v>317</v>
      </c>
      <c r="J146" s="244"/>
    </row>
    <row r="147" spans="2:10" ht="12.75" customHeight="1">
      <c r="B147" s="243">
        <v>29</v>
      </c>
      <c r="C147" s="244"/>
      <c r="D147" s="243" t="s">
        <v>342</v>
      </c>
      <c r="E147" s="244"/>
      <c r="F147" s="256">
        <v>198</v>
      </c>
      <c r="G147" s="244"/>
      <c r="H147" s="257" t="s">
        <v>217</v>
      </c>
      <c r="I147" s="243" t="s">
        <v>233</v>
      </c>
      <c r="J147" s="244"/>
    </row>
    <row r="148" spans="2:10" ht="12.75" customHeight="1">
      <c r="B148" s="243">
        <v>30</v>
      </c>
      <c r="C148" s="244"/>
      <c r="D148" s="243" t="s">
        <v>343</v>
      </c>
      <c r="E148" s="244"/>
      <c r="F148" s="256">
        <v>480</v>
      </c>
      <c r="G148" s="244"/>
      <c r="H148" s="257" t="s">
        <v>217</v>
      </c>
      <c r="I148" s="243" t="s">
        <v>976</v>
      </c>
      <c r="J148" s="244"/>
    </row>
    <row r="149" spans="2:10" ht="12.75" customHeight="1">
      <c r="B149" s="243">
        <v>31</v>
      </c>
      <c r="C149" s="244"/>
      <c r="D149" s="243" t="s">
        <v>343</v>
      </c>
      <c r="E149" s="244"/>
      <c r="F149" s="256">
        <v>320</v>
      </c>
      <c r="G149" s="244"/>
      <c r="H149" s="257" t="s">
        <v>217</v>
      </c>
      <c r="I149" s="243" t="s">
        <v>320</v>
      </c>
      <c r="J149" s="244"/>
    </row>
    <row r="150" spans="2:10">
      <c r="B150" s="258"/>
      <c r="C150" s="244"/>
      <c r="D150" s="258"/>
      <c r="E150" s="244"/>
      <c r="F150" s="261">
        <v>22653.3</v>
      </c>
      <c r="G150" s="244"/>
      <c r="H150" s="262"/>
      <c r="I150" s="258"/>
      <c r="J150" s="244"/>
    </row>
    <row r="151" spans="2:10" ht="45.6" customHeight="1">
      <c r="B151" s="248" t="s">
        <v>960</v>
      </c>
      <c r="C151" s="249"/>
      <c r="D151" s="249"/>
      <c r="E151" s="249"/>
      <c r="F151" s="249"/>
      <c r="G151" s="249"/>
      <c r="H151" s="249"/>
      <c r="I151" s="249"/>
      <c r="J151" s="249"/>
    </row>
    <row r="152" spans="2:10" ht="12.75" customHeight="1">
      <c r="B152" s="250" t="s">
        <v>175</v>
      </c>
      <c r="C152" s="244"/>
      <c r="D152" s="250" t="s">
        <v>176</v>
      </c>
      <c r="E152" s="244"/>
      <c r="F152" s="250" t="s">
        <v>177</v>
      </c>
      <c r="G152" s="244"/>
      <c r="H152" s="253" t="s">
        <v>178</v>
      </c>
      <c r="I152" s="250" t="s">
        <v>179</v>
      </c>
      <c r="J152" s="244"/>
    </row>
    <row r="153" spans="2:10" ht="12.75" customHeight="1">
      <c r="B153" s="243">
        <v>1</v>
      </c>
      <c r="C153" s="244"/>
      <c r="D153" s="243" t="s">
        <v>991</v>
      </c>
      <c r="E153" s="244"/>
      <c r="F153" s="256">
        <v>751.14</v>
      </c>
      <c r="G153" s="244"/>
      <c r="H153" s="257" t="s">
        <v>321</v>
      </c>
      <c r="I153" s="243" t="s">
        <v>982</v>
      </c>
      <c r="J153" s="244"/>
    </row>
    <row r="154" spans="2:10" ht="12.75" customHeight="1">
      <c r="B154" s="243">
        <v>2</v>
      </c>
      <c r="C154" s="244"/>
      <c r="D154" s="243" t="s">
        <v>992</v>
      </c>
      <c r="E154" s="244"/>
      <c r="F154" s="256">
        <v>214.27</v>
      </c>
      <c r="G154" s="244"/>
      <c r="H154" s="257" t="s">
        <v>321</v>
      </c>
      <c r="I154" s="243" t="s">
        <v>982</v>
      </c>
      <c r="J154" s="244"/>
    </row>
    <row r="155" spans="2:10" ht="12.75" customHeight="1">
      <c r="B155" s="243">
        <v>3</v>
      </c>
      <c r="C155" s="244"/>
      <c r="D155" s="243" t="s">
        <v>993</v>
      </c>
      <c r="E155" s="244"/>
      <c r="F155" s="256">
        <v>789.1</v>
      </c>
      <c r="G155" s="244"/>
      <c r="H155" s="257" t="s">
        <v>188</v>
      </c>
      <c r="I155" s="243" t="s">
        <v>344</v>
      </c>
      <c r="J155" s="244"/>
    </row>
    <row r="156" spans="2:10" ht="12.75" customHeight="1">
      <c r="B156" s="243">
        <v>4</v>
      </c>
      <c r="C156" s="244"/>
      <c r="D156" s="243" t="s">
        <v>345</v>
      </c>
      <c r="E156" s="244"/>
      <c r="F156" s="256">
        <v>1783.35</v>
      </c>
      <c r="G156" s="244"/>
      <c r="H156" s="257" t="s">
        <v>188</v>
      </c>
      <c r="I156" s="243" t="s">
        <v>224</v>
      </c>
      <c r="J156" s="244"/>
    </row>
    <row r="157" spans="2:10" ht="27.75" customHeight="1">
      <c r="B157" s="243">
        <v>5</v>
      </c>
      <c r="C157" s="244"/>
      <c r="D157" s="243" t="s">
        <v>346</v>
      </c>
      <c r="E157" s="244"/>
      <c r="F157" s="256">
        <v>160.9</v>
      </c>
      <c r="G157" s="244"/>
      <c r="H157" s="257" t="s">
        <v>199</v>
      </c>
      <c r="I157" s="243" t="s">
        <v>347</v>
      </c>
      <c r="J157" s="244"/>
    </row>
    <row r="158" spans="2:10" ht="30.75" customHeight="1">
      <c r="B158" s="243">
        <v>6</v>
      </c>
      <c r="C158" s="244"/>
      <c r="D158" s="243" t="s">
        <v>348</v>
      </c>
      <c r="E158" s="244"/>
      <c r="F158" s="256">
        <v>300</v>
      </c>
      <c r="G158" s="244"/>
      <c r="H158" s="257" t="s">
        <v>199</v>
      </c>
      <c r="I158" s="243" t="s">
        <v>349</v>
      </c>
      <c r="J158" s="244"/>
    </row>
    <row r="159" spans="2:10" ht="12.75" customHeight="1">
      <c r="B159" s="243">
        <v>7</v>
      </c>
      <c r="C159" s="244"/>
      <c r="D159" s="243" t="s">
        <v>994</v>
      </c>
      <c r="E159" s="244"/>
      <c r="F159" s="256">
        <v>44.45</v>
      </c>
      <c r="G159" s="244"/>
      <c r="H159" s="257" t="s">
        <v>245</v>
      </c>
      <c r="I159" s="243" t="s">
        <v>350</v>
      </c>
      <c r="J159" s="244"/>
    </row>
    <row r="160" spans="2:10" ht="21.75" customHeight="1">
      <c r="B160" s="243">
        <v>8</v>
      </c>
      <c r="C160" s="244"/>
      <c r="D160" s="243" t="s">
        <v>351</v>
      </c>
      <c r="E160" s="244"/>
      <c r="F160" s="256">
        <v>250</v>
      </c>
      <c r="G160" s="244"/>
      <c r="H160" s="257" t="s">
        <v>256</v>
      </c>
      <c r="I160" s="243" t="s">
        <v>312</v>
      </c>
      <c r="J160" s="244"/>
    </row>
    <row r="161" spans="2:10" ht="39" customHeight="1">
      <c r="B161" s="243">
        <v>9</v>
      </c>
      <c r="C161" s="244"/>
      <c r="D161" s="243" t="s">
        <v>351</v>
      </c>
      <c r="E161" s="244"/>
      <c r="F161" s="256">
        <v>218.93</v>
      </c>
      <c r="G161" s="244"/>
      <c r="H161" s="257" t="s">
        <v>256</v>
      </c>
      <c r="I161" s="243" t="s">
        <v>352</v>
      </c>
      <c r="J161" s="244"/>
    </row>
    <row r="162" spans="2:10" ht="36" customHeight="1">
      <c r="B162" s="243">
        <v>10</v>
      </c>
      <c r="C162" s="244"/>
      <c r="D162" s="243" t="s">
        <v>353</v>
      </c>
      <c r="E162" s="244"/>
      <c r="F162" s="256">
        <v>101.54</v>
      </c>
      <c r="G162" s="244"/>
      <c r="H162" s="257" t="s">
        <v>256</v>
      </c>
      <c r="I162" s="243" t="s">
        <v>354</v>
      </c>
      <c r="J162" s="244"/>
    </row>
    <row r="163" spans="2:10" ht="12.75" customHeight="1">
      <c r="B163" s="243">
        <v>11</v>
      </c>
      <c r="C163" s="244"/>
      <c r="D163" s="243" t="s">
        <v>995</v>
      </c>
      <c r="E163" s="244"/>
      <c r="F163" s="256">
        <v>141.38</v>
      </c>
      <c r="G163" s="244"/>
      <c r="H163" s="257" t="s">
        <v>355</v>
      </c>
      <c r="I163" s="243" t="s">
        <v>356</v>
      </c>
      <c r="J163" s="244"/>
    </row>
    <row r="164" spans="2:10" ht="12.75" customHeight="1">
      <c r="B164" s="243">
        <v>12</v>
      </c>
      <c r="C164" s="244"/>
      <c r="D164" s="243" t="s">
        <v>357</v>
      </c>
      <c r="E164" s="244"/>
      <c r="F164" s="256">
        <v>301.76</v>
      </c>
      <c r="G164" s="244"/>
      <c r="H164" s="257" t="s">
        <v>355</v>
      </c>
      <c r="I164" s="243" t="s">
        <v>335</v>
      </c>
      <c r="J164" s="244"/>
    </row>
    <row r="165" spans="2:10" ht="12.75" customHeight="1">
      <c r="B165" s="243">
        <v>13</v>
      </c>
      <c r="C165" s="244"/>
      <c r="D165" s="243" t="s">
        <v>996</v>
      </c>
      <c r="E165" s="244"/>
      <c r="F165" s="256">
        <v>1472.71</v>
      </c>
      <c r="G165" s="244"/>
      <c r="H165" s="257" t="s">
        <v>262</v>
      </c>
      <c r="I165" s="243" t="s">
        <v>344</v>
      </c>
      <c r="J165" s="244"/>
    </row>
    <row r="166" spans="2:10" ht="12.75" customHeight="1">
      <c r="B166" s="243">
        <v>14</v>
      </c>
      <c r="C166" s="244"/>
      <c r="D166" s="265" t="s">
        <v>997</v>
      </c>
      <c r="E166" s="244"/>
      <c r="F166" s="256">
        <v>1665.53</v>
      </c>
      <c r="G166" s="244"/>
      <c r="H166" s="257" t="s">
        <v>334</v>
      </c>
      <c r="I166" s="243" t="s">
        <v>335</v>
      </c>
      <c r="J166" s="244"/>
    </row>
    <row r="167" spans="2:10" ht="12.75" customHeight="1">
      <c r="B167" s="243">
        <v>15</v>
      </c>
      <c r="C167" s="244"/>
      <c r="D167" s="243" t="s">
        <v>358</v>
      </c>
      <c r="E167" s="244"/>
      <c r="F167" s="256">
        <v>659.78</v>
      </c>
      <c r="G167" s="244"/>
      <c r="H167" s="257" t="s">
        <v>282</v>
      </c>
      <c r="I167" s="243" t="s">
        <v>271</v>
      </c>
      <c r="J167" s="244"/>
    </row>
    <row r="168" spans="2:10" ht="24.75" customHeight="1">
      <c r="B168" s="243">
        <v>16</v>
      </c>
      <c r="C168" s="244"/>
      <c r="D168" s="243" t="s">
        <v>359</v>
      </c>
      <c r="E168" s="244"/>
      <c r="F168" s="256">
        <v>168.8</v>
      </c>
      <c r="G168" s="244"/>
      <c r="H168" s="257" t="s">
        <v>277</v>
      </c>
      <c r="I168" s="243" t="s">
        <v>360</v>
      </c>
      <c r="J168" s="244"/>
    </row>
    <row r="169" spans="2:10" ht="12.75" customHeight="1">
      <c r="B169" s="243">
        <v>17</v>
      </c>
      <c r="C169" s="244"/>
      <c r="D169" s="243" t="s">
        <v>361</v>
      </c>
      <c r="E169" s="244"/>
      <c r="F169" s="256">
        <v>52.96</v>
      </c>
      <c r="G169" s="244"/>
      <c r="H169" s="257" t="s">
        <v>184</v>
      </c>
      <c r="I169" s="243" t="s">
        <v>268</v>
      </c>
      <c r="J169" s="244"/>
    </row>
    <row r="170" spans="2:10" ht="12.75" customHeight="1">
      <c r="B170" s="243">
        <v>18</v>
      </c>
      <c r="C170" s="244"/>
      <c r="D170" s="243" t="s">
        <v>362</v>
      </c>
      <c r="E170" s="244"/>
      <c r="F170" s="256">
        <v>60.45</v>
      </c>
      <c r="G170" s="244"/>
      <c r="H170" s="257" t="s">
        <v>287</v>
      </c>
      <c r="I170" s="243" t="s">
        <v>288</v>
      </c>
      <c r="J170" s="244"/>
    </row>
    <row r="171" spans="2:10" ht="12.75" customHeight="1">
      <c r="B171" s="243">
        <v>19</v>
      </c>
      <c r="C171" s="244"/>
      <c r="D171" s="243" t="s">
        <v>363</v>
      </c>
      <c r="E171" s="244"/>
      <c r="F171" s="256">
        <v>42.7</v>
      </c>
      <c r="G171" s="244"/>
      <c r="H171" s="257" t="s">
        <v>290</v>
      </c>
      <c r="I171" s="243" t="s">
        <v>243</v>
      </c>
      <c r="J171" s="244"/>
    </row>
    <row r="172" spans="2:10" ht="12.75" customHeight="1">
      <c r="B172" s="243">
        <v>20</v>
      </c>
      <c r="C172" s="244"/>
      <c r="D172" s="243" t="s">
        <v>364</v>
      </c>
      <c r="E172" s="244"/>
      <c r="F172" s="256">
        <v>104.1</v>
      </c>
      <c r="G172" s="244"/>
      <c r="H172" s="257" t="s">
        <v>292</v>
      </c>
      <c r="I172" s="243" t="s">
        <v>365</v>
      </c>
      <c r="J172" s="244"/>
    </row>
    <row r="173" spans="2:10" ht="12.75" customHeight="1">
      <c r="B173" s="243">
        <v>21</v>
      </c>
      <c r="C173" s="244"/>
      <c r="D173" s="243" t="s">
        <v>366</v>
      </c>
      <c r="E173" s="244"/>
      <c r="F173" s="256">
        <v>6168.31</v>
      </c>
      <c r="G173" s="244"/>
      <c r="H173" s="257" t="s">
        <v>292</v>
      </c>
      <c r="I173" s="243" t="s">
        <v>701</v>
      </c>
      <c r="J173" s="244"/>
    </row>
    <row r="174" spans="2:10" ht="28.5" customHeight="1">
      <c r="B174" s="243">
        <v>22</v>
      </c>
      <c r="C174" s="244"/>
      <c r="D174" s="243" t="s">
        <v>998</v>
      </c>
      <c r="E174" s="244"/>
      <c r="F174" s="256">
        <v>1837.2</v>
      </c>
      <c r="G174" s="244"/>
      <c r="H174" s="257" t="s">
        <v>217</v>
      </c>
      <c r="I174" s="243" t="s">
        <v>367</v>
      </c>
      <c r="J174" s="244"/>
    </row>
    <row r="175" spans="2:10" ht="12.75" customHeight="1">
      <c r="B175" s="243">
        <v>23</v>
      </c>
      <c r="C175" s="244"/>
      <c r="D175" s="243" t="s">
        <v>368</v>
      </c>
      <c r="E175" s="244"/>
      <c r="F175" s="256">
        <v>290</v>
      </c>
      <c r="G175" s="244"/>
      <c r="H175" s="257" t="s">
        <v>307</v>
      </c>
      <c r="I175" s="243" t="s">
        <v>312</v>
      </c>
      <c r="J175" s="244"/>
    </row>
    <row r="176" spans="2:10" ht="12.75" customHeight="1">
      <c r="B176" s="243">
        <v>24</v>
      </c>
      <c r="C176" s="244"/>
      <c r="D176" s="243" t="s">
        <v>369</v>
      </c>
      <c r="E176" s="244"/>
      <c r="F176" s="256">
        <v>290</v>
      </c>
      <c r="G176" s="244"/>
      <c r="H176" s="257" t="s">
        <v>307</v>
      </c>
      <c r="I176" s="243" t="s">
        <v>314</v>
      </c>
      <c r="J176" s="244"/>
    </row>
    <row r="177" spans="2:10">
      <c r="B177" s="258"/>
      <c r="C177" s="244"/>
      <c r="D177" s="258"/>
      <c r="E177" s="244"/>
      <c r="F177" s="261">
        <v>17869.36</v>
      </c>
      <c r="G177" s="244"/>
      <c r="H177" s="262"/>
      <c r="I177" s="258"/>
      <c r="J177" s="244"/>
    </row>
    <row r="178" spans="2:10" ht="45.6" customHeight="1">
      <c r="B178" s="248" t="s">
        <v>948</v>
      </c>
      <c r="C178" s="249"/>
      <c r="D178" s="249"/>
      <c r="E178" s="249"/>
      <c r="F178" s="249"/>
      <c r="G178" s="249"/>
      <c r="H178" s="249"/>
      <c r="I178" s="249"/>
      <c r="J178" s="249"/>
    </row>
    <row r="179" spans="2:10" ht="12.75" customHeight="1">
      <c r="B179" s="250" t="s">
        <v>175</v>
      </c>
      <c r="C179" s="244"/>
      <c r="D179" s="250" t="s">
        <v>176</v>
      </c>
      <c r="E179" s="244"/>
      <c r="F179" s="250" t="s">
        <v>177</v>
      </c>
      <c r="G179" s="244"/>
      <c r="H179" s="253" t="s">
        <v>178</v>
      </c>
      <c r="I179" s="250" t="s">
        <v>179</v>
      </c>
      <c r="J179" s="244"/>
    </row>
    <row r="180" spans="2:10" ht="12.75" customHeight="1">
      <c r="B180" s="243">
        <v>1</v>
      </c>
      <c r="C180" s="244"/>
      <c r="D180" s="243" t="s">
        <v>370</v>
      </c>
      <c r="E180" s="244"/>
      <c r="F180" s="256">
        <v>592.98</v>
      </c>
      <c r="G180" s="244"/>
      <c r="H180" s="257" t="s">
        <v>188</v>
      </c>
      <c r="I180" s="243" t="s">
        <v>371</v>
      </c>
      <c r="J180" s="244"/>
    </row>
    <row r="181" spans="2:10" ht="12.75" customHeight="1">
      <c r="B181" s="243">
        <v>2</v>
      </c>
      <c r="C181" s="244"/>
      <c r="D181" s="243" t="s">
        <v>372</v>
      </c>
      <c r="E181" s="244"/>
      <c r="F181" s="256">
        <v>565.13</v>
      </c>
      <c r="G181" s="244"/>
      <c r="H181" s="257" t="s">
        <v>188</v>
      </c>
      <c r="I181" s="243" t="s">
        <v>371</v>
      </c>
      <c r="J181" s="244"/>
    </row>
    <row r="182" spans="2:10" ht="12.75" customHeight="1">
      <c r="B182" s="243">
        <v>3</v>
      </c>
      <c r="C182" s="244"/>
      <c r="D182" s="243" t="s">
        <v>373</v>
      </c>
      <c r="E182" s="244"/>
      <c r="F182" s="256">
        <v>452.96</v>
      </c>
      <c r="G182" s="244"/>
      <c r="H182" s="257" t="s">
        <v>180</v>
      </c>
      <c r="I182" s="243" t="s">
        <v>371</v>
      </c>
      <c r="J182" s="244"/>
    </row>
    <row r="183" spans="2:10" ht="12.75" customHeight="1">
      <c r="B183" s="243">
        <v>4</v>
      </c>
      <c r="C183" s="244"/>
      <c r="D183" s="243" t="s">
        <v>374</v>
      </c>
      <c r="E183" s="244"/>
      <c r="F183" s="256">
        <v>481.72</v>
      </c>
      <c r="G183" s="244"/>
      <c r="H183" s="257" t="s">
        <v>375</v>
      </c>
      <c r="I183" s="243" t="s">
        <v>376</v>
      </c>
      <c r="J183" s="244"/>
    </row>
    <row r="184" spans="2:10">
      <c r="B184" s="258"/>
      <c r="C184" s="244"/>
      <c r="D184" s="258"/>
      <c r="E184" s="244"/>
      <c r="F184" s="261">
        <v>2092.79</v>
      </c>
      <c r="G184" s="244"/>
      <c r="H184" s="262"/>
      <c r="I184" s="258"/>
      <c r="J184" s="244"/>
    </row>
    <row r="185" spans="2:10" ht="45.6" customHeight="1">
      <c r="B185" s="248" t="s">
        <v>999</v>
      </c>
      <c r="C185" s="249"/>
      <c r="D185" s="249"/>
      <c r="E185" s="249"/>
      <c r="F185" s="249"/>
      <c r="G185" s="249"/>
      <c r="H185" s="249"/>
      <c r="I185" s="249"/>
      <c r="J185" s="249"/>
    </row>
    <row r="186" spans="2:10" ht="12.75" customHeight="1">
      <c r="B186" s="250" t="s">
        <v>175</v>
      </c>
      <c r="C186" s="244"/>
      <c r="D186" s="250" t="s">
        <v>176</v>
      </c>
      <c r="E186" s="244"/>
      <c r="F186" s="250" t="s">
        <v>177</v>
      </c>
      <c r="G186" s="244"/>
      <c r="H186" s="253" t="s">
        <v>178</v>
      </c>
      <c r="I186" s="250" t="s">
        <v>179</v>
      </c>
      <c r="J186" s="244"/>
    </row>
    <row r="187" spans="2:10" ht="12.75" customHeight="1">
      <c r="B187" s="243">
        <v>1</v>
      </c>
      <c r="C187" s="244"/>
      <c r="D187" s="243" t="s">
        <v>377</v>
      </c>
      <c r="E187" s="244"/>
      <c r="F187" s="256">
        <v>225</v>
      </c>
      <c r="G187" s="244"/>
      <c r="H187" s="257" t="s">
        <v>199</v>
      </c>
      <c r="I187" s="243" t="s">
        <v>378</v>
      </c>
      <c r="J187" s="244"/>
    </row>
    <row r="188" spans="2:10" ht="12.75" customHeight="1">
      <c r="B188" s="243">
        <v>2</v>
      </c>
      <c r="C188" s="244"/>
      <c r="D188" s="243" t="s">
        <v>379</v>
      </c>
      <c r="E188" s="244"/>
      <c r="F188" s="256">
        <v>225</v>
      </c>
      <c r="G188" s="244"/>
      <c r="H188" s="257" t="s">
        <v>199</v>
      </c>
      <c r="I188" s="243" t="s">
        <v>378</v>
      </c>
      <c r="J188" s="244"/>
    </row>
    <row r="189" spans="2:10" ht="12.75" customHeight="1">
      <c r="B189" s="243">
        <v>3</v>
      </c>
      <c r="C189" s="244"/>
      <c r="D189" s="243" t="s">
        <v>380</v>
      </c>
      <c r="E189" s="244"/>
      <c r="F189" s="256">
        <v>225</v>
      </c>
      <c r="G189" s="244"/>
      <c r="H189" s="257" t="s">
        <v>190</v>
      </c>
      <c r="I189" s="243" t="s">
        <v>378</v>
      </c>
      <c r="J189" s="244"/>
    </row>
    <row r="190" spans="2:10" ht="27" customHeight="1">
      <c r="B190" s="243">
        <v>4</v>
      </c>
      <c r="C190" s="244"/>
      <c r="D190" s="243" t="s">
        <v>381</v>
      </c>
      <c r="E190" s="244"/>
      <c r="F190" s="256">
        <v>225</v>
      </c>
      <c r="G190" s="244"/>
      <c r="H190" s="257" t="s">
        <v>190</v>
      </c>
      <c r="I190" s="243" t="s">
        <v>378</v>
      </c>
      <c r="J190" s="244"/>
    </row>
    <row r="191" spans="2:10" ht="27" customHeight="1">
      <c r="B191" s="243">
        <v>5</v>
      </c>
      <c r="C191" s="244"/>
      <c r="D191" s="243" t="s">
        <v>386</v>
      </c>
      <c r="E191" s="244"/>
      <c r="F191" s="256">
        <v>4500</v>
      </c>
      <c r="G191" s="244"/>
      <c r="H191" s="257" t="s">
        <v>382</v>
      </c>
      <c r="I191" s="243" t="s">
        <v>383</v>
      </c>
      <c r="J191" s="244"/>
    </row>
    <row r="192" spans="2:10" ht="27" customHeight="1">
      <c r="B192" s="243">
        <v>6</v>
      </c>
      <c r="C192" s="244"/>
      <c r="D192" s="243" t="s">
        <v>386</v>
      </c>
      <c r="E192" s="244"/>
      <c r="F192" s="256">
        <v>4500</v>
      </c>
      <c r="G192" s="244"/>
      <c r="H192" s="257" t="s">
        <v>184</v>
      </c>
      <c r="I192" s="243" t="s">
        <v>384</v>
      </c>
      <c r="J192" s="244"/>
    </row>
    <row r="193" spans="2:10" ht="27" customHeight="1">
      <c r="B193" s="243">
        <v>7</v>
      </c>
      <c r="C193" s="244"/>
      <c r="D193" s="243" t="s">
        <v>386</v>
      </c>
      <c r="E193" s="244"/>
      <c r="F193" s="256">
        <v>4500</v>
      </c>
      <c r="G193" s="244"/>
      <c r="H193" s="257" t="s">
        <v>184</v>
      </c>
      <c r="I193" s="243" t="s">
        <v>385</v>
      </c>
      <c r="J193" s="244"/>
    </row>
    <row r="194" spans="2:10" ht="27" customHeight="1">
      <c r="B194" s="243">
        <v>8</v>
      </c>
      <c r="C194" s="244"/>
      <c r="D194" s="243" t="s">
        <v>386</v>
      </c>
      <c r="E194" s="244"/>
      <c r="F194" s="256">
        <v>4500</v>
      </c>
      <c r="G194" s="244"/>
      <c r="H194" s="257" t="s">
        <v>382</v>
      </c>
      <c r="I194" s="243" t="s">
        <v>387</v>
      </c>
      <c r="J194" s="244"/>
    </row>
    <row r="195" spans="2:10" ht="27" customHeight="1">
      <c r="B195" s="243">
        <v>9</v>
      </c>
      <c r="C195" s="244"/>
      <c r="D195" s="243" t="s">
        <v>386</v>
      </c>
      <c r="E195" s="244"/>
      <c r="F195" s="256">
        <v>4500</v>
      </c>
      <c r="G195" s="244"/>
      <c r="H195" s="257" t="s">
        <v>184</v>
      </c>
      <c r="I195" s="243" t="s">
        <v>388</v>
      </c>
      <c r="J195" s="244"/>
    </row>
    <row r="196" spans="2:10" ht="27" customHeight="1">
      <c r="B196" s="243">
        <v>10</v>
      </c>
      <c r="C196" s="244"/>
      <c r="D196" s="243" t="s">
        <v>386</v>
      </c>
      <c r="E196" s="244"/>
      <c r="F196" s="256">
        <v>4500</v>
      </c>
      <c r="G196" s="244"/>
      <c r="H196" s="257" t="s">
        <v>184</v>
      </c>
      <c r="I196" s="243" t="s">
        <v>389</v>
      </c>
      <c r="J196" s="244"/>
    </row>
    <row r="197" spans="2:10" ht="12.75" customHeight="1">
      <c r="B197" s="243">
        <v>11</v>
      </c>
      <c r="C197" s="244"/>
      <c r="D197" s="243" t="s">
        <v>391</v>
      </c>
      <c r="E197" s="244"/>
      <c r="F197" s="256">
        <v>598.5</v>
      </c>
      <c r="G197" s="244"/>
      <c r="H197" s="257" t="s">
        <v>287</v>
      </c>
      <c r="I197" s="243" t="s">
        <v>392</v>
      </c>
      <c r="J197" s="244"/>
    </row>
    <row r="198" spans="2:10">
      <c r="B198" s="258"/>
      <c r="C198" s="244"/>
      <c r="D198" s="258"/>
      <c r="E198" s="244"/>
      <c r="F198" s="261">
        <v>28498.5</v>
      </c>
      <c r="G198" s="244"/>
      <c r="H198" s="262"/>
      <c r="I198" s="258"/>
      <c r="J198" s="244"/>
    </row>
    <row r="199" spans="2:10" ht="45.6" customHeight="1">
      <c r="B199" s="248" t="s">
        <v>926</v>
      </c>
      <c r="C199" s="249"/>
      <c r="D199" s="249"/>
      <c r="E199" s="249"/>
      <c r="F199" s="249"/>
      <c r="G199" s="249"/>
      <c r="H199" s="249"/>
      <c r="I199" s="249"/>
      <c r="J199" s="249"/>
    </row>
    <row r="200" spans="2:10" ht="12.75" customHeight="1">
      <c r="B200" s="250" t="s">
        <v>175</v>
      </c>
      <c r="C200" s="244"/>
      <c r="D200" s="250" t="s">
        <v>176</v>
      </c>
      <c r="E200" s="244"/>
      <c r="F200" s="250" t="s">
        <v>177</v>
      </c>
      <c r="G200" s="244"/>
      <c r="H200" s="253" t="s">
        <v>178</v>
      </c>
      <c r="I200" s="250" t="s">
        <v>179</v>
      </c>
      <c r="J200" s="244"/>
    </row>
    <row r="201" spans="2:10" ht="39.75" customHeight="1">
      <c r="B201" s="243">
        <v>1</v>
      </c>
      <c r="C201" s="244"/>
      <c r="D201" s="265" t="s">
        <v>1000</v>
      </c>
      <c r="E201" s="244"/>
      <c r="F201" s="256">
        <v>150</v>
      </c>
      <c r="G201" s="244"/>
      <c r="H201" s="257" t="s">
        <v>188</v>
      </c>
      <c r="I201" s="243" t="s">
        <v>394</v>
      </c>
      <c r="J201" s="244"/>
    </row>
    <row r="202" spans="2:10" ht="12.75" customHeight="1">
      <c r="B202" s="243">
        <v>2</v>
      </c>
      <c r="C202" s="244"/>
      <c r="D202" s="243" t="s">
        <v>395</v>
      </c>
      <c r="E202" s="244"/>
      <c r="F202" s="256">
        <v>17833.560000000001</v>
      </c>
      <c r="G202" s="244"/>
      <c r="H202" s="257" t="s">
        <v>396</v>
      </c>
      <c r="I202" s="243" t="s">
        <v>397</v>
      </c>
      <c r="J202" s="244"/>
    </row>
    <row r="203" spans="2:10" ht="12.75" customHeight="1">
      <c r="B203" s="243">
        <v>3</v>
      </c>
      <c r="C203" s="244"/>
      <c r="D203" s="243" t="s">
        <v>398</v>
      </c>
      <c r="E203" s="244"/>
      <c r="F203" s="256">
        <v>1041.5999999999999</v>
      </c>
      <c r="G203" s="244"/>
      <c r="H203" s="257" t="s">
        <v>225</v>
      </c>
      <c r="I203" s="243" t="s">
        <v>400</v>
      </c>
      <c r="J203" s="244"/>
    </row>
    <row r="204" spans="2:10" ht="12.75" customHeight="1">
      <c r="B204" s="243">
        <v>4</v>
      </c>
      <c r="C204" s="244"/>
      <c r="D204" s="243" t="s">
        <v>401</v>
      </c>
      <c r="E204" s="244"/>
      <c r="F204" s="256">
        <v>1041.5999999999999</v>
      </c>
      <c r="G204" s="244"/>
      <c r="H204" s="257" t="s">
        <v>225</v>
      </c>
      <c r="I204" s="243" t="s">
        <v>400</v>
      </c>
      <c r="J204" s="244"/>
    </row>
    <row r="205" spans="2:10" ht="12.75" customHeight="1">
      <c r="B205" s="243">
        <v>5</v>
      </c>
      <c r="C205" s="244"/>
      <c r="D205" s="243" t="s">
        <v>402</v>
      </c>
      <c r="E205" s="244"/>
      <c r="F205" s="256">
        <v>1956.84</v>
      </c>
      <c r="G205" s="244"/>
      <c r="H205" s="257" t="s">
        <v>225</v>
      </c>
      <c r="I205" s="243" t="s">
        <v>403</v>
      </c>
      <c r="J205" s="244"/>
    </row>
    <row r="206" spans="2:10" ht="12.75" customHeight="1">
      <c r="B206" s="243">
        <v>6</v>
      </c>
      <c r="C206" s="244"/>
      <c r="D206" s="243" t="s">
        <v>945</v>
      </c>
      <c r="E206" s="244"/>
      <c r="F206" s="256">
        <v>147</v>
      </c>
      <c r="G206" s="244"/>
      <c r="H206" s="257" t="s">
        <v>201</v>
      </c>
      <c r="I206" s="243" t="s">
        <v>404</v>
      </c>
      <c r="J206" s="244"/>
    </row>
    <row r="207" spans="2:10" ht="12.75" customHeight="1">
      <c r="B207" s="243">
        <v>7</v>
      </c>
      <c r="C207" s="244"/>
      <c r="D207" s="243" t="s">
        <v>405</v>
      </c>
      <c r="E207" s="244"/>
      <c r="F207" s="256">
        <v>50</v>
      </c>
      <c r="G207" s="244"/>
      <c r="H207" s="257" t="s">
        <v>199</v>
      </c>
      <c r="I207" s="243" t="s">
        <v>406</v>
      </c>
      <c r="J207" s="244"/>
    </row>
    <row r="208" spans="2:10" ht="12.75" customHeight="1">
      <c r="B208" s="243">
        <v>8</v>
      </c>
      <c r="C208" s="244"/>
      <c r="D208" s="243" t="s">
        <v>407</v>
      </c>
      <c r="E208" s="244"/>
      <c r="F208" s="256">
        <v>50</v>
      </c>
      <c r="G208" s="244"/>
      <c r="H208" s="257" t="s">
        <v>205</v>
      </c>
      <c r="I208" s="243" t="s">
        <v>406</v>
      </c>
      <c r="J208" s="244"/>
    </row>
    <row r="209" spans="2:10" ht="12.75" customHeight="1">
      <c r="B209" s="243">
        <v>9</v>
      </c>
      <c r="C209" s="244"/>
      <c r="D209" s="243" t="s">
        <v>408</v>
      </c>
      <c r="E209" s="244"/>
      <c r="F209" s="256">
        <v>50</v>
      </c>
      <c r="G209" s="244"/>
      <c r="H209" s="257" t="s">
        <v>409</v>
      </c>
      <c r="I209" s="243" t="s">
        <v>406</v>
      </c>
      <c r="J209" s="244"/>
    </row>
    <row r="210" spans="2:10" ht="12.75" customHeight="1">
      <c r="B210" s="243">
        <v>10</v>
      </c>
      <c r="C210" s="244"/>
      <c r="D210" s="243" t="s">
        <v>410</v>
      </c>
      <c r="E210" s="244"/>
      <c r="F210" s="256">
        <v>50</v>
      </c>
      <c r="G210" s="244"/>
      <c r="H210" s="257" t="s">
        <v>254</v>
      </c>
      <c r="I210" s="243" t="s">
        <v>406</v>
      </c>
      <c r="J210" s="244"/>
    </row>
    <row r="211" spans="2:10" ht="12.75" customHeight="1">
      <c r="B211" s="243">
        <v>11</v>
      </c>
      <c r="C211" s="244"/>
      <c r="D211" s="243" t="s">
        <v>411</v>
      </c>
      <c r="E211" s="244"/>
      <c r="F211" s="256">
        <v>50</v>
      </c>
      <c r="G211" s="244"/>
      <c r="H211" s="257" t="s">
        <v>254</v>
      </c>
      <c r="I211" s="243" t="s">
        <v>406</v>
      </c>
      <c r="J211" s="244"/>
    </row>
    <row r="212" spans="2:10" ht="12.75" customHeight="1">
      <c r="B212" s="243">
        <v>12</v>
      </c>
      <c r="C212" s="244"/>
      <c r="D212" s="243" t="s">
        <v>402</v>
      </c>
      <c r="E212" s="244"/>
      <c r="F212" s="256">
        <v>100</v>
      </c>
      <c r="G212" s="244"/>
      <c r="H212" s="257" t="s">
        <v>409</v>
      </c>
      <c r="I212" s="243" t="s">
        <v>403</v>
      </c>
      <c r="J212" s="244"/>
    </row>
    <row r="213" spans="2:10" ht="12.75" customHeight="1">
      <c r="B213" s="243">
        <v>13</v>
      </c>
      <c r="C213" s="244"/>
      <c r="D213" s="243" t="s">
        <v>412</v>
      </c>
      <c r="E213" s="244"/>
      <c r="F213" s="256">
        <v>50</v>
      </c>
      <c r="G213" s="244"/>
      <c r="H213" s="257" t="s">
        <v>355</v>
      </c>
      <c r="I213" s="243" t="s">
        <v>406</v>
      </c>
      <c r="J213" s="244"/>
    </row>
    <row r="214" spans="2:10" ht="12.75" customHeight="1">
      <c r="B214" s="243">
        <v>14</v>
      </c>
      <c r="C214" s="244"/>
      <c r="D214" s="243" t="s">
        <v>413</v>
      </c>
      <c r="E214" s="244"/>
      <c r="F214" s="256">
        <v>200</v>
      </c>
      <c r="G214" s="244"/>
      <c r="H214" s="257" t="s">
        <v>264</v>
      </c>
      <c r="I214" s="243" t="s">
        <v>1001</v>
      </c>
      <c r="J214" s="244"/>
    </row>
    <row r="215" spans="2:10" ht="12.75" customHeight="1">
      <c r="B215" s="243">
        <v>15</v>
      </c>
      <c r="C215" s="244"/>
      <c r="D215" s="243" t="s">
        <v>945</v>
      </c>
      <c r="E215" s="244"/>
      <c r="F215" s="256">
        <v>49</v>
      </c>
      <c r="G215" s="244"/>
      <c r="H215" s="257" t="s">
        <v>315</v>
      </c>
      <c r="I215" s="243" t="s">
        <v>404</v>
      </c>
      <c r="J215" s="244"/>
    </row>
    <row r="216" spans="2:10" ht="12.75" customHeight="1">
      <c r="B216" s="243">
        <v>16</v>
      </c>
      <c r="C216" s="244"/>
      <c r="D216" s="243" t="s">
        <v>414</v>
      </c>
      <c r="E216" s="244"/>
      <c r="F216" s="256">
        <v>50</v>
      </c>
      <c r="G216" s="244"/>
      <c r="H216" s="257" t="s">
        <v>180</v>
      </c>
      <c r="I216" s="243" t="s">
        <v>406</v>
      </c>
      <c r="J216" s="244"/>
    </row>
    <row r="217" spans="2:10" ht="12.75" customHeight="1">
      <c r="B217" s="243">
        <v>17</v>
      </c>
      <c r="C217" s="244"/>
      <c r="D217" s="243" t="s">
        <v>415</v>
      </c>
      <c r="E217" s="244"/>
      <c r="F217" s="256">
        <v>81.400000000000006</v>
      </c>
      <c r="G217" s="244"/>
      <c r="H217" s="257" t="s">
        <v>211</v>
      </c>
      <c r="I217" s="243" t="s">
        <v>416</v>
      </c>
      <c r="J217" s="244"/>
    </row>
    <row r="218" spans="2:10" ht="12.75" customHeight="1">
      <c r="B218" s="243">
        <v>18</v>
      </c>
      <c r="C218" s="244"/>
      <c r="D218" s="243" t="s">
        <v>418</v>
      </c>
      <c r="E218" s="244"/>
      <c r="F218" s="256">
        <v>73.319999999999993</v>
      </c>
      <c r="G218" s="244"/>
      <c r="H218" s="257" t="s">
        <v>419</v>
      </c>
      <c r="I218" s="243" t="s">
        <v>383</v>
      </c>
      <c r="J218" s="244"/>
    </row>
    <row r="219" spans="2:10" ht="12.75" customHeight="1">
      <c r="B219" s="243">
        <v>19</v>
      </c>
      <c r="C219" s="244"/>
      <c r="D219" s="243" t="s">
        <v>420</v>
      </c>
      <c r="E219" s="244"/>
      <c r="F219" s="256">
        <v>70</v>
      </c>
      <c r="G219" s="244"/>
      <c r="H219" s="257" t="s">
        <v>419</v>
      </c>
      <c r="I219" s="243" t="s">
        <v>400</v>
      </c>
      <c r="J219" s="244"/>
    </row>
    <row r="220" spans="2:10" ht="12.75" customHeight="1">
      <c r="B220" s="243">
        <v>20</v>
      </c>
      <c r="C220" s="244"/>
      <c r="D220" s="243" t="s">
        <v>422</v>
      </c>
      <c r="E220" s="244"/>
      <c r="F220" s="256">
        <v>3066.5</v>
      </c>
      <c r="G220" s="244"/>
      <c r="H220" s="257" t="s">
        <v>419</v>
      </c>
      <c r="I220" s="243" t="s">
        <v>403</v>
      </c>
      <c r="J220" s="244"/>
    </row>
    <row r="221" spans="2:10" ht="12.75" customHeight="1">
      <c r="B221" s="243">
        <v>21</v>
      </c>
      <c r="C221" s="244"/>
      <c r="D221" s="243" t="s">
        <v>945</v>
      </c>
      <c r="E221" s="244"/>
      <c r="F221" s="256">
        <v>73.5</v>
      </c>
      <c r="G221" s="244"/>
      <c r="H221" s="257" t="s">
        <v>211</v>
      </c>
      <c r="I221" s="243" t="s">
        <v>404</v>
      </c>
      <c r="J221" s="244"/>
    </row>
    <row r="222" spans="2:10" ht="12.75" customHeight="1">
      <c r="B222" s="243">
        <v>22</v>
      </c>
      <c r="C222" s="244"/>
      <c r="D222" s="243" t="s">
        <v>423</v>
      </c>
      <c r="E222" s="244"/>
      <c r="F222" s="256">
        <v>50</v>
      </c>
      <c r="G222" s="244"/>
      <c r="H222" s="257" t="s">
        <v>424</v>
      </c>
      <c r="I222" s="243" t="s">
        <v>406</v>
      </c>
      <c r="J222" s="244"/>
    </row>
    <row r="223" spans="2:10" ht="12.75" customHeight="1">
      <c r="B223" s="243">
        <v>23</v>
      </c>
      <c r="C223" s="244"/>
      <c r="D223" s="243" t="s">
        <v>415</v>
      </c>
      <c r="E223" s="244"/>
      <c r="F223" s="256">
        <v>90.63</v>
      </c>
      <c r="G223" s="244"/>
      <c r="H223" s="257" t="s">
        <v>425</v>
      </c>
      <c r="I223" s="243" t="s">
        <v>416</v>
      </c>
      <c r="J223" s="244"/>
    </row>
    <row r="224" spans="2:10">
      <c r="B224" s="258"/>
      <c r="C224" s="244"/>
      <c r="D224" s="258"/>
      <c r="E224" s="244"/>
      <c r="F224" s="261">
        <v>26374.95</v>
      </c>
      <c r="G224" s="244"/>
      <c r="H224" s="262"/>
      <c r="I224" s="258"/>
      <c r="J224" s="244"/>
    </row>
    <row r="225" spans="2:10" ht="45.6" customHeight="1">
      <c r="B225" s="248" t="s">
        <v>927</v>
      </c>
      <c r="C225" s="249"/>
      <c r="D225" s="249"/>
      <c r="E225" s="249"/>
      <c r="F225" s="249"/>
      <c r="G225" s="249"/>
      <c r="H225" s="249"/>
      <c r="I225" s="249"/>
      <c r="J225" s="249"/>
    </row>
    <row r="226" spans="2:10" ht="12.75" customHeight="1">
      <c r="B226" s="250" t="s">
        <v>175</v>
      </c>
      <c r="C226" s="244"/>
      <c r="D226" s="250" t="s">
        <v>176</v>
      </c>
      <c r="E226" s="244"/>
      <c r="F226" s="250" t="s">
        <v>177</v>
      </c>
      <c r="G226" s="244"/>
      <c r="H226" s="253" t="s">
        <v>178</v>
      </c>
      <c r="I226" s="250" t="s">
        <v>179</v>
      </c>
      <c r="J226" s="244"/>
    </row>
    <row r="227" spans="2:10" ht="24.75" customHeight="1">
      <c r="B227" s="243">
        <v>1</v>
      </c>
      <c r="C227" s="244"/>
      <c r="D227" s="243" t="s">
        <v>426</v>
      </c>
      <c r="E227" s="244"/>
      <c r="F227" s="256">
        <v>113.5</v>
      </c>
      <c r="G227" s="244"/>
      <c r="H227" s="257" t="s">
        <v>275</v>
      </c>
      <c r="I227" s="243" t="s">
        <v>470</v>
      </c>
      <c r="J227" s="244"/>
    </row>
    <row r="228" spans="2:10" ht="30.75" customHeight="1">
      <c r="B228" s="243">
        <v>2</v>
      </c>
      <c r="C228" s="244"/>
      <c r="D228" s="243" t="s">
        <v>427</v>
      </c>
      <c r="E228" s="244"/>
      <c r="F228" s="256">
        <v>1188</v>
      </c>
      <c r="G228" s="244"/>
      <c r="H228" s="257" t="s">
        <v>188</v>
      </c>
      <c r="I228" s="243" t="s">
        <v>394</v>
      </c>
      <c r="J228" s="244"/>
    </row>
    <row r="229" spans="2:10" ht="27.75" customHeight="1">
      <c r="B229" s="243">
        <v>3</v>
      </c>
      <c r="C229" s="244"/>
      <c r="D229" s="243" t="s">
        <v>428</v>
      </c>
      <c r="E229" s="244"/>
      <c r="F229" s="256">
        <v>58</v>
      </c>
      <c r="G229" s="244"/>
      <c r="H229" s="257" t="s">
        <v>188</v>
      </c>
      <c r="I229" s="243" t="s">
        <v>429</v>
      </c>
      <c r="J229" s="244"/>
    </row>
    <row r="230" spans="2:10" ht="12.75" customHeight="1">
      <c r="B230" s="243">
        <v>4</v>
      </c>
      <c r="C230" s="244"/>
      <c r="D230" s="243" t="s">
        <v>430</v>
      </c>
      <c r="E230" s="244"/>
      <c r="F230" s="256">
        <v>135.19999999999999</v>
      </c>
      <c r="G230" s="244"/>
      <c r="H230" s="257" t="s">
        <v>188</v>
      </c>
      <c r="I230" s="243" t="s">
        <v>1002</v>
      </c>
      <c r="J230" s="244"/>
    </row>
    <row r="231" spans="2:10" ht="17.25" customHeight="1">
      <c r="B231" s="243">
        <v>5</v>
      </c>
      <c r="C231" s="244"/>
      <c r="D231" s="243" t="s">
        <v>431</v>
      </c>
      <c r="E231" s="244"/>
      <c r="F231" s="256">
        <v>15</v>
      </c>
      <c r="G231" s="244"/>
      <c r="H231" s="257" t="s">
        <v>188</v>
      </c>
      <c r="I231" s="243" t="s">
        <v>1002</v>
      </c>
      <c r="J231" s="244"/>
    </row>
    <row r="232" spans="2:10" ht="12.75" customHeight="1">
      <c r="B232" s="243">
        <v>6</v>
      </c>
      <c r="C232" s="244"/>
      <c r="D232" s="243" t="s">
        <v>432</v>
      </c>
      <c r="E232" s="244"/>
      <c r="F232" s="256">
        <v>5105.7</v>
      </c>
      <c r="G232" s="244"/>
      <c r="H232" s="257" t="s">
        <v>193</v>
      </c>
      <c r="I232" s="243" t="s">
        <v>433</v>
      </c>
      <c r="J232" s="244"/>
    </row>
    <row r="233" spans="2:10" ht="27.75" customHeight="1">
      <c r="B233" s="243">
        <v>7</v>
      </c>
      <c r="C233" s="244"/>
      <c r="D233" s="243" t="s">
        <v>434</v>
      </c>
      <c r="E233" s="244"/>
      <c r="F233" s="256">
        <v>231.6</v>
      </c>
      <c r="G233" s="244"/>
      <c r="H233" s="257" t="s">
        <v>199</v>
      </c>
      <c r="I233" s="243" t="s">
        <v>1003</v>
      </c>
      <c r="J233" s="244"/>
    </row>
    <row r="234" spans="2:10" ht="24.75" customHeight="1">
      <c r="B234" s="243">
        <v>8</v>
      </c>
      <c r="C234" s="244"/>
      <c r="D234" s="243" t="s">
        <v>435</v>
      </c>
      <c r="E234" s="244"/>
      <c r="F234" s="256">
        <v>265.5</v>
      </c>
      <c r="G234" s="244"/>
      <c r="H234" s="257" t="s">
        <v>199</v>
      </c>
      <c r="I234" s="243" t="s">
        <v>464</v>
      </c>
      <c r="J234" s="244"/>
    </row>
    <row r="235" spans="2:10" ht="12.75" customHeight="1">
      <c r="B235" s="243">
        <v>9</v>
      </c>
      <c r="C235" s="244"/>
      <c r="D235" s="243" t="s">
        <v>436</v>
      </c>
      <c r="E235" s="244"/>
      <c r="F235" s="256">
        <v>81</v>
      </c>
      <c r="G235" s="244"/>
      <c r="H235" s="257" t="s">
        <v>201</v>
      </c>
      <c r="I235" s="243" t="s">
        <v>437</v>
      </c>
      <c r="J235" s="244"/>
    </row>
    <row r="236" spans="2:10" ht="12.75" customHeight="1">
      <c r="B236" s="243">
        <v>10</v>
      </c>
      <c r="C236" s="244"/>
      <c r="D236" s="243" t="s">
        <v>438</v>
      </c>
      <c r="E236" s="244"/>
      <c r="F236" s="256">
        <v>4878.3999999999996</v>
      </c>
      <c r="G236" s="244"/>
      <c r="H236" s="257" t="s">
        <v>409</v>
      </c>
      <c r="I236" s="243" t="s">
        <v>433</v>
      </c>
      <c r="J236" s="244"/>
    </row>
    <row r="237" spans="2:10" ht="20.25" customHeight="1">
      <c r="B237" s="243">
        <v>11</v>
      </c>
      <c r="C237" s="244"/>
      <c r="D237" s="243" t="s">
        <v>439</v>
      </c>
      <c r="E237" s="244"/>
      <c r="F237" s="256">
        <v>273.2</v>
      </c>
      <c r="G237" s="244"/>
      <c r="H237" s="257" t="s">
        <v>198</v>
      </c>
      <c r="I237" s="243" t="s">
        <v>440</v>
      </c>
      <c r="J237" s="244"/>
    </row>
    <row r="238" spans="2:10" ht="29.25" customHeight="1">
      <c r="B238" s="243">
        <v>12</v>
      </c>
      <c r="C238" s="244"/>
      <c r="D238" s="243" t="s">
        <v>441</v>
      </c>
      <c r="E238" s="244"/>
      <c r="F238" s="256">
        <v>536.1</v>
      </c>
      <c r="G238" s="244"/>
      <c r="H238" s="257" t="s">
        <v>198</v>
      </c>
      <c r="I238" s="243" t="s">
        <v>464</v>
      </c>
      <c r="J238" s="244"/>
    </row>
    <row r="239" spans="2:10" ht="28.5" customHeight="1">
      <c r="B239" s="243">
        <v>13</v>
      </c>
      <c r="C239" s="244"/>
      <c r="D239" s="243" t="s">
        <v>442</v>
      </c>
      <c r="E239" s="244"/>
      <c r="F239" s="256">
        <v>800</v>
      </c>
      <c r="G239" s="244"/>
      <c r="H239" s="257" t="s">
        <v>205</v>
      </c>
      <c r="I239" s="243" t="s">
        <v>443</v>
      </c>
      <c r="J239" s="244"/>
    </row>
    <row r="240" spans="2:10" ht="12.75" customHeight="1">
      <c r="B240" s="243">
        <v>14</v>
      </c>
      <c r="C240" s="244"/>
      <c r="D240" s="243" t="s">
        <v>444</v>
      </c>
      <c r="E240" s="244"/>
      <c r="F240" s="256">
        <v>82.8</v>
      </c>
      <c r="G240" s="244"/>
      <c r="H240" s="257" t="s">
        <v>180</v>
      </c>
      <c r="I240" s="243" t="s">
        <v>470</v>
      </c>
      <c r="J240" s="244"/>
    </row>
    <row r="241" spans="2:10" ht="12.75" customHeight="1">
      <c r="B241" s="243">
        <v>15</v>
      </c>
      <c r="C241" s="244"/>
      <c r="D241" s="243" t="s">
        <v>445</v>
      </c>
      <c r="E241" s="244"/>
      <c r="F241" s="256">
        <v>147</v>
      </c>
      <c r="G241" s="244"/>
      <c r="H241" s="257" t="s">
        <v>180</v>
      </c>
      <c r="I241" s="243" t="s">
        <v>464</v>
      </c>
      <c r="J241" s="244"/>
    </row>
    <row r="242" spans="2:10" ht="12.75" customHeight="1">
      <c r="B242" s="243">
        <v>16</v>
      </c>
      <c r="C242" s="244"/>
      <c r="D242" s="243" t="s">
        <v>446</v>
      </c>
      <c r="E242" s="244"/>
      <c r="F242" s="256">
        <v>54.3</v>
      </c>
      <c r="G242" s="244"/>
      <c r="H242" s="257" t="s">
        <v>180</v>
      </c>
      <c r="I242" s="243" t="s">
        <v>447</v>
      </c>
      <c r="J242" s="244"/>
    </row>
    <row r="243" spans="2:10" ht="12.75" customHeight="1">
      <c r="B243" s="243">
        <v>17</v>
      </c>
      <c r="C243" s="244"/>
      <c r="D243" s="243" t="s">
        <v>448</v>
      </c>
      <c r="E243" s="244"/>
      <c r="F243" s="256">
        <v>110.4</v>
      </c>
      <c r="G243" s="244"/>
      <c r="H243" s="257" t="s">
        <v>180</v>
      </c>
      <c r="I243" s="243" t="s">
        <v>449</v>
      </c>
      <c r="J243" s="244"/>
    </row>
    <row r="244" spans="2:10" ht="12.75" customHeight="1">
      <c r="B244" s="243">
        <v>18</v>
      </c>
      <c r="C244" s="244"/>
      <c r="D244" s="243" t="s">
        <v>450</v>
      </c>
      <c r="E244" s="244"/>
      <c r="F244" s="256">
        <v>98.3</v>
      </c>
      <c r="G244" s="244"/>
      <c r="H244" s="257" t="s">
        <v>180</v>
      </c>
      <c r="I244" s="243" t="s">
        <v>451</v>
      </c>
      <c r="J244" s="244"/>
    </row>
    <row r="245" spans="2:10" ht="12.75" customHeight="1">
      <c r="B245" s="243">
        <v>19</v>
      </c>
      <c r="C245" s="244"/>
      <c r="D245" s="243" t="s">
        <v>452</v>
      </c>
      <c r="E245" s="244"/>
      <c r="F245" s="256">
        <v>53.4</v>
      </c>
      <c r="G245" s="244"/>
      <c r="H245" s="257" t="s">
        <v>180</v>
      </c>
      <c r="I245" s="243" t="s">
        <v>451</v>
      </c>
      <c r="J245" s="244"/>
    </row>
    <row r="246" spans="2:10" ht="12.75" customHeight="1">
      <c r="B246" s="243">
        <v>20</v>
      </c>
      <c r="C246" s="244"/>
      <c r="D246" s="243" t="s">
        <v>453</v>
      </c>
      <c r="E246" s="244"/>
      <c r="F246" s="256">
        <v>51.5</v>
      </c>
      <c r="G246" s="244"/>
      <c r="H246" s="257" t="s">
        <v>180</v>
      </c>
      <c r="I246" s="243" t="s">
        <v>451</v>
      </c>
      <c r="J246" s="244"/>
    </row>
    <row r="247" spans="2:10" ht="12.75" customHeight="1">
      <c r="B247" s="243">
        <v>21</v>
      </c>
      <c r="C247" s="244"/>
      <c r="D247" s="243" t="s">
        <v>454</v>
      </c>
      <c r="E247" s="244"/>
      <c r="F247" s="256">
        <v>52.5</v>
      </c>
      <c r="G247" s="244"/>
      <c r="H247" s="257" t="s">
        <v>180</v>
      </c>
      <c r="I247" s="243" t="s">
        <v>455</v>
      </c>
      <c r="J247" s="244"/>
    </row>
    <row r="248" spans="2:10" ht="12.75" customHeight="1">
      <c r="B248" s="243">
        <v>22</v>
      </c>
      <c r="C248" s="244"/>
      <c r="D248" s="243" t="s">
        <v>456</v>
      </c>
      <c r="E248" s="244"/>
      <c r="F248" s="256">
        <v>19</v>
      </c>
      <c r="G248" s="244"/>
      <c r="H248" s="257" t="s">
        <v>180</v>
      </c>
      <c r="I248" s="243" t="s">
        <v>455</v>
      </c>
      <c r="J248" s="244"/>
    </row>
    <row r="249" spans="2:10" ht="12.75" customHeight="1">
      <c r="B249" s="243">
        <v>23</v>
      </c>
      <c r="C249" s="244"/>
      <c r="D249" s="243" t="s">
        <v>457</v>
      </c>
      <c r="E249" s="244"/>
      <c r="F249" s="256">
        <v>191.4</v>
      </c>
      <c r="G249" s="244"/>
      <c r="H249" s="257" t="s">
        <v>180</v>
      </c>
      <c r="I249" s="243" t="s">
        <v>455</v>
      </c>
      <c r="J249" s="244"/>
    </row>
    <row r="250" spans="2:10" ht="12.75" customHeight="1">
      <c r="B250" s="243">
        <v>24</v>
      </c>
      <c r="C250" s="244"/>
      <c r="D250" s="243" t="s">
        <v>458</v>
      </c>
      <c r="E250" s="244"/>
      <c r="F250" s="256">
        <v>53.5</v>
      </c>
      <c r="G250" s="244"/>
      <c r="H250" s="257" t="s">
        <v>180</v>
      </c>
      <c r="I250" s="243" t="s">
        <v>455</v>
      </c>
      <c r="J250" s="244"/>
    </row>
    <row r="251" spans="2:10" ht="26.25" customHeight="1">
      <c r="B251" s="243">
        <v>25</v>
      </c>
      <c r="C251" s="244"/>
      <c r="D251" s="243" t="s">
        <v>459</v>
      </c>
      <c r="E251" s="244"/>
      <c r="F251" s="256">
        <v>150.5</v>
      </c>
      <c r="G251" s="244"/>
      <c r="H251" s="257" t="s">
        <v>180</v>
      </c>
      <c r="I251" s="243" t="s">
        <v>455</v>
      </c>
      <c r="J251" s="244"/>
    </row>
    <row r="252" spans="2:10" ht="12.75" customHeight="1">
      <c r="B252" s="243">
        <v>26</v>
      </c>
      <c r="C252" s="244"/>
      <c r="D252" s="243" t="s">
        <v>460</v>
      </c>
      <c r="E252" s="244"/>
      <c r="F252" s="256">
        <v>191.8</v>
      </c>
      <c r="G252" s="244"/>
      <c r="H252" s="257" t="s">
        <v>180</v>
      </c>
      <c r="I252" s="243" t="s">
        <v>470</v>
      </c>
      <c r="J252" s="244"/>
    </row>
    <row r="253" spans="2:10" ht="12.75" customHeight="1">
      <c r="B253" s="243">
        <v>27</v>
      </c>
      <c r="C253" s="244"/>
      <c r="D253" s="243" t="s">
        <v>461</v>
      </c>
      <c r="E253" s="244"/>
      <c r="F253" s="256">
        <v>59.9</v>
      </c>
      <c r="G253" s="244"/>
      <c r="H253" s="257" t="s">
        <v>180</v>
      </c>
      <c r="I253" s="243" t="s">
        <v>470</v>
      </c>
      <c r="J253" s="244"/>
    </row>
    <row r="254" spans="2:10" ht="36.75" customHeight="1">
      <c r="B254" s="243">
        <v>28</v>
      </c>
      <c r="C254" s="244"/>
      <c r="D254" s="243" t="s">
        <v>462</v>
      </c>
      <c r="E254" s="244"/>
      <c r="F254" s="256">
        <v>86.6</v>
      </c>
      <c r="G254" s="244"/>
      <c r="H254" s="257" t="s">
        <v>180</v>
      </c>
      <c r="I254" s="243" t="s">
        <v>470</v>
      </c>
      <c r="J254" s="244"/>
    </row>
    <row r="255" spans="2:10" ht="12.75" customHeight="1">
      <c r="B255" s="243">
        <v>29</v>
      </c>
      <c r="C255" s="244"/>
      <c r="D255" s="243" t="s">
        <v>463</v>
      </c>
      <c r="E255" s="244"/>
      <c r="F255" s="256">
        <v>165.4</v>
      </c>
      <c r="G255" s="244"/>
      <c r="H255" s="257" t="s">
        <v>201</v>
      </c>
      <c r="I255" s="243" t="s">
        <v>464</v>
      </c>
      <c r="J255" s="244"/>
    </row>
    <row r="256" spans="2:10" ht="12.75" customHeight="1">
      <c r="B256" s="243">
        <v>30</v>
      </c>
      <c r="C256" s="244"/>
      <c r="D256" s="243" t="s">
        <v>465</v>
      </c>
      <c r="E256" s="244"/>
      <c r="F256" s="256">
        <v>167</v>
      </c>
      <c r="G256" s="244"/>
      <c r="H256" s="257" t="s">
        <v>409</v>
      </c>
      <c r="I256" s="243" t="s">
        <v>455</v>
      </c>
      <c r="J256" s="244"/>
    </row>
    <row r="257" spans="2:10" ht="12.75" customHeight="1">
      <c r="B257" s="243">
        <v>31</v>
      </c>
      <c r="C257" s="244"/>
      <c r="D257" s="243" t="s">
        <v>467</v>
      </c>
      <c r="E257" s="244"/>
      <c r="F257" s="256">
        <v>475.4</v>
      </c>
      <c r="G257" s="244"/>
      <c r="H257" s="257" t="s">
        <v>334</v>
      </c>
      <c r="I257" s="243" t="s">
        <v>464</v>
      </c>
      <c r="J257" s="244"/>
    </row>
    <row r="258" spans="2:10" ht="12.75" customHeight="1">
      <c r="B258" s="243">
        <v>32</v>
      </c>
      <c r="C258" s="244"/>
      <c r="D258" s="243" t="s">
        <v>468</v>
      </c>
      <c r="E258" s="244"/>
      <c r="F258" s="256">
        <v>16.5</v>
      </c>
      <c r="G258" s="244"/>
      <c r="H258" s="257" t="s">
        <v>264</v>
      </c>
      <c r="I258" s="243" t="s">
        <v>455</v>
      </c>
      <c r="J258" s="244"/>
    </row>
    <row r="259" spans="2:10" ht="12.75" customHeight="1">
      <c r="B259" s="243">
        <v>33</v>
      </c>
      <c r="C259" s="244"/>
      <c r="D259" s="243" t="s">
        <v>469</v>
      </c>
      <c r="E259" s="244"/>
      <c r="F259" s="256">
        <v>72.5</v>
      </c>
      <c r="G259" s="244"/>
      <c r="H259" s="257" t="s">
        <v>264</v>
      </c>
      <c r="I259" s="243" t="s">
        <v>455</v>
      </c>
      <c r="J259" s="244"/>
    </row>
    <row r="260" spans="2:10" ht="12.75" customHeight="1">
      <c r="B260" s="243">
        <v>34</v>
      </c>
      <c r="C260" s="244"/>
      <c r="D260" s="243" t="s">
        <v>468</v>
      </c>
      <c r="E260" s="244"/>
      <c r="F260" s="256">
        <v>35</v>
      </c>
      <c r="G260" s="244"/>
      <c r="H260" s="257" t="s">
        <v>264</v>
      </c>
      <c r="I260" s="243" t="s">
        <v>470</v>
      </c>
      <c r="J260" s="244"/>
    </row>
    <row r="261" spans="2:10" ht="12.75" customHeight="1">
      <c r="B261" s="243">
        <v>35</v>
      </c>
      <c r="C261" s="244"/>
      <c r="D261" s="243" t="s">
        <v>471</v>
      </c>
      <c r="E261" s="244"/>
      <c r="F261" s="256">
        <v>20.9</v>
      </c>
      <c r="G261" s="244"/>
      <c r="H261" s="257" t="s">
        <v>264</v>
      </c>
      <c r="I261" s="243" t="s">
        <v>470</v>
      </c>
      <c r="J261" s="244"/>
    </row>
    <row r="262" spans="2:10" ht="12.75" customHeight="1">
      <c r="B262" s="243">
        <v>36</v>
      </c>
      <c r="C262" s="244"/>
      <c r="D262" s="243" t="s">
        <v>472</v>
      </c>
      <c r="E262" s="244"/>
      <c r="F262" s="256">
        <v>65.599999999999994</v>
      </c>
      <c r="G262" s="244"/>
      <c r="H262" s="257" t="s">
        <v>264</v>
      </c>
      <c r="I262" s="243" t="s">
        <v>470</v>
      </c>
      <c r="J262" s="244"/>
    </row>
    <row r="263" spans="2:10" ht="12.75" customHeight="1">
      <c r="B263" s="243">
        <v>37</v>
      </c>
      <c r="C263" s="244"/>
      <c r="D263" s="243" t="s">
        <v>473</v>
      </c>
      <c r="E263" s="244"/>
      <c r="F263" s="256">
        <v>94.4</v>
      </c>
      <c r="G263" s="244"/>
      <c r="H263" s="257" t="s">
        <v>264</v>
      </c>
      <c r="I263" s="243" t="s">
        <v>474</v>
      </c>
      <c r="J263" s="244"/>
    </row>
    <row r="264" spans="2:10" ht="12.75" customHeight="1">
      <c r="B264" s="243">
        <v>38</v>
      </c>
      <c r="C264" s="244"/>
      <c r="D264" s="243" t="s">
        <v>475</v>
      </c>
      <c r="E264" s="244"/>
      <c r="F264" s="256">
        <v>352.5</v>
      </c>
      <c r="G264" s="244"/>
      <c r="H264" s="257" t="s">
        <v>264</v>
      </c>
      <c r="I264" s="243" t="s">
        <v>476</v>
      </c>
      <c r="J264" s="244"/>
    </row>
    <row r="265" spans="2:10" ht="12.75" customHeight="1">
      <c r="B265" s="243">
        <v>39</v>
      </c>
      <c r="C265" s="244"/>
      <c r="D265" s="243" t="s">
        <v>471</v>
      </c>
      <c r="E265" s="244"/>
      <c r="F265" s="256">
        <v>82.4</v>
      </c>
      <c r="G265" s="244"/>
      <c r="H265" s="257" t="s">
        <v>264</v>
      </c>
      <c r="I265" s="243" t="s">
        <v>477</v>
      </c>
      <c r="J265" s="244"/>
    </row>
    <row r="266" spans="2:10" ht="12.75" customHeight="1">
      <c r="B266" s="243">
        <v>40</v>
      </c>
      <c r="C266" s="244"/>
      <c r="D266" s="243" t="s">
        <v>475</v>
      </c>
      <c r="E266" s="244"/>
      <c r="F266" s="256">
        <v>181.7</v>
      </c>
      <c r="G266" s="244"/>
      <c r="H266" s="257" t="s">
        <v>264</v>
      </c>
      <c r="I266" s="243" t="s">
        <v>443</v>
      </c>
      <c r="J266" s="244"/>
    </row>
    <row r="267" spans="2:10" ht="12.75" customHeight="1">
      <c r="B267" s="243">
        <v>41</v>
      </c>
      <c r="C267" s="244"/>
      <c r="D267" s="243" t="s">
        <v>478</v>
      </c>
      <c r="E267" s="244"/>
      <c r="F267" s="256">
        <v>355.3</v>
      </c>
      <c r="G267" s="244"/>
      <c r="H267" s="257" t="s">
        <v>264</v>
      </c>
      <c r="I267" s="243" t="s">
        <v>1001</v>
      </c>
      <c r="J267" s="244"/>
    </row>
    <row r="268" spans="2:10" ht="39" customHeight="1">
      <c r="B268" s="243">
        <v>42</v>
      </c>
      <c r="C268" s="244"/>
      <c r="D268" s="243" t="s">
        <v>479</v>
      </c>
      <c r="E268" s="244"/>
      <c r="F268" s="256">
        <v>1434</v>
      </c>
      <c r="G268" s="244"/>
      <c r="H268" s="257" t="s">
        <v>282</v>
      </c>
      <c r="I268" s="243" t="s">
        <v>464</v>
      </c>
      <c r="J268" s="244"/>
    </row>
    <row r="269" spans="2:10" ht="12.75" customHeight="1">
      <c r="B269" s="243">
        <v>43</v>
      </c>
      <c r="C269" s="244"/>
      <c r="D269" s="243" t="s">
        <v>480</v>
      </c>
      <c r="E269" s="244"/>
      <c r="F269" s="256">
        <v>210.8</v>
      </c>
      <c r="G269" s="244"/>
      <c r="H269" s="257" t="s">
        <v>264</v>
      </c>
      <c r="I269" s="243" t="s">
        <v>481</v>
      </c>
      <c r="J269" s="244"/>
    </row>
    <row r="270" spans="2:10" ht="12.75" customHeight="1">
      <c r="B270" s="243">
        <v>44</v>
      </c>
      <c r="C270" s="244"/>
      <c r="D270" s="243" t="s">
        <v>482</v>
      </c>
      <c r="E270" s="244"/>
      <c r="F270" s="256">
        <v>256.7</v>
      </c>
      <c r="G270" s="244"/>
      <c r="H270" s="257" t="s">
        <v>287</v>
      </c>
      <c r="I270" s="243" t="s">
        <v>483</v>
      </c>
      <c r="J270" s="244"/>
    </row>
    <row r="271" spans="2:10" ht="12.75" customHeight="1">
      <c r="B271" s="243">
        <v>45</v>
      </c>
      <c r="C271" s="244"/>
      <c r="D271" s="243" t="s">
        <v>484</v>
      </c>
      <c r="E271" s="244"/>
      <c r="F271" s="256">
        <v>3920.9</v>
      </c>
      <c r="G271" s="244"/>
      <c r="H271" s="257" t="s">
        <v>290</v>
      </c>
      <c r="I271" s="243" t="s">
        <v>433</v>
      </c>
      <c r="J271" s="244"/>
    </row>
    <row r="272" spans="2:10" ht="12.75" customHeight="1">
      <c r="B272" s="243">
        <v>46</v>
      </c>
      <c r="C272" s="244"/>
      <c r="D272" s="243" t="s">
        <v>485</v>
      </c>
      <c r="E272" s="244"/>
      <c r="F272" s="256">
        <v>57.1</v>
      </c>
      <c r="G272" s="244"/>
      <c r="H272" s="257" t="s">
        <v>419</v>
      </c>
      <c r="I272" s="243" t="s">
        <v>486</v>
      </c>
      <c r="J272" s="244"/>
    </row>
    <row r="273" spans="2:10" ht="30.75" customHeight="1">
      <c r="B273" s="243">
        <v>47</v>
      </c>
      <c r="C273" s="244"/>
      <c r="D273" s="243" t="s">
        <v>1004</v>
      </c>
      <c r="E273" s="244"/>
      <c r="F273" s="256">
        <v>219</v>
      </c>
      <c r="G273" s="244"/>
      <c r="H273" s="257" t="s">
        <v>419</v>
      </c>
      <c r="I273" s="243" t="s">
        <v>464</v>
      </c>
      <c r="J273" s="244"/>
    </row>
    <row r="274" spans="2:10" ht="26.25" customHeight="1">
      <c r="B274" s="243">
        <v>48</v>
      </c>
      <c r="C274" s="244"/>
      <c r="D274" s="243" t="s">
        <v>487</v>
      </c>
      <c r="E274" s="244"/>
      <c r="F274" s="256">
        <v>54.1</v>
      </c>
      <c r="G274" s="244"/>
      <c r="H274" s="257" t="s">
        <v>419</v>
      </c>
      <c r="I274" s="243" t="s">
        <v>470</v>
      </c>
      <c r="J274" s="244"/>
    </row>
    <row r="275" spans="2:10" ht="12.75" customHeight="1">
      <c r="B275" s="243">
        <v>49</v>
      </c>
      <c r="C275" s="244"/>
      <c r="D275" s="243" t="s">
        <v>488</v>
      </c>
      <c r="E275" s="244"/>
      <c r="F275" s="256">
        <v>54</v>
      </c>
      <c r="G275" s="244"/>
      <c r="H275" s="257" t="s">
        <v>375</v>
      </c>
      <c r="I275" s="243" t="s">
        <v>489</v>
      </c>
      <c r="J275" s="244"/>
    </row>
    <row r="276" spans="2:10" ht="12.75" customHeight="1">
      <c r="B276" s="243">
        <v>50</v>
      </c>
      <c r="C276" s="244"/>
      <c r="D276" s="243" t="s">
        <v>490</v>
      </c>
      <c r="E276" s="244"/>
      <c r="F276" s="256">
        <v>54.2</v>
      </c>
      <c r="G276" s="244"/>
      <c r="H276" s="257" t="s">
        <v>375</v>
      </c>
      <c r="I276" s="243" t="s">
        <v>1005</v>
      </c>
      <c r="J276" s="244"/>
    </row>
    <row r="277" spans="2:10" ht="12.75" customHeight="1">
      <c r="B277" s="243">
        <v>51</v>
      </c>
      <c r="C277" s="244"/>
      <c r="D277" s="243" t="s">
        <v>491</v>
      </c>
      <c r="E277" s="244"/>
      <c r="F277" s="256">
        <v>83.5</v>
      </c>
      <c r="G277" s="244"/>
      <c r="H277" s="257" t="s">
        <v>211</v>
      </c>
      <c r="I277" s="243" t="s">
        <v>492</v>
      </c>
      <c r="J277" s="244"/>
    </row>
    <row r="278" spans="2:10" ht="12.75" customHeight="1">
      <c r="B278" s="243">
        <v>52</v>
      </c>
      <c r="C278" s="244"/>
      <c r="D278" s="243" t="s">
        <v>493</v>
      </c>
      <c r="E278" s="244"/>
      <c r="F278" s="256">
        <v>225.5</v>
      </c>
      <c r="G278" s="244"/>
      <c r="H278" s="257" t="s">
        <v>292</v>
      </c>
      <c r="I278" s="243" t="s">
        <v>1005</v>
      </c>
      <c r="J278" s="244"/>
    </row>
    <row r="279" spans="2:10" ht="23.25" customHeight="1">
      <c r="B279" s="243">
        <v>53</v>
      </c>
      <c r="C279" s="244"/>
      <c r="D279" s="243" t="s">
        <v>495</v>
      </c>
      <c r="E279" s="244"/>
      <c r="F279" s="256">
        <v>116.5</v>
      </c>
      <c r="G279" s="244"/>
      <c r="H279" s="257" t="s">
        <v>494</v>
      </c>
      <c r="I279" s="243" t="s">
        <v>464</v>
      </c>
      <c r="J279" s="244"/>
    </row>
    <row r="280" spans="2:10" ht="12.75" customHeight="1">
      <c r="B280" s="243">
        <v>54</v>
      </c>
      <c r="C280" s="244"/>
      <c r="D280" s="243" t="s">
        <v>497</v>
      </c>
      <c r="E280" s="244"/>
      <c r="F280" s="256">
        <v>26</v>
      </c>
      <c r="G280" s="244"/>
      <c r="H280" s="257" t="s">
        <v>213</v>
      </c>
      <c r="I280" s="243" t="s">
        <v>455</v>
      </c>
      <c r="J280" s="244"/>
    </row>
    <row r="281" spans="2:10" ht="12.75" customHeight="1">
      <c r="B281" s="243">
        <v>55</v>
      </c>
      <c r="C281" s="244"/>
      <c r="D281" s="243" t="s">
        <v>498</v>
      </c>
      <c r="E281" s="244"/>
      <c r="F281" s="256">
        <v>26.3</v>
      </c>
      <c r="G281" s="244"/>
      <c r="H281" s="257" t="s">
        <v>213</v>
      </c>
      <c r="I281" s="243" t="s">
        <v>470</v>
      </c>
      <c r="J281" s="244"/>
    </row>
    <row r="282" spans="2:10" ht="12.75" customHeight="1">
      <c r="B282" s="243">
        <v>56</v>
      </c>
      <c r="C282" s="244"/>
      <c r="D282" s="243" t="s">
        <v>499</v>
      </c>
      <c r="E282" s="244"/>
      <c r="F282" s="256">
        <v>47.4</v>
      </c>
      <c r="G282" s="244"/>
      <c r="H282" s="257" t="s">
        <v>213</v>
      </c>
      <c r="I282" s="243" t="s">
        <v>449</v>
      </c>
      <c r="J282" s="244"/>
    </row>
    <row r="283" spans="2:10" ht="12.75" customHeight="1">
      <c r="B283" s="243">
        <v>57</v>
      </c>
      <c r="C283" s="244"/>
      <c r="D283" s="243" t="s">
        <v>500</v>
      </c>
      <c r="E283" s="244"/>
      <c r="F283" s="256">
        <v>170.6</v>
      </c>
      <c r="G283" s="244"/>
      <c r="H283" s="257" t="s">
        <v>213</v>
      </c>
      <c r="I283" s="243" t="s">
        <v>501</v>
      </c>
      <c r="J283" s="244"/>
    </row>
    <row r="284" spans="2:10" ht="12.75" customHeight="1">
      <c r="B284" s="243">
        <v>58</v>
      </c>
      <c r="C284" s="244"/>
      <c r="D284" s="243" t="s">
        <v>498</v>
      </c>
      <c r="E284" s="244"/>
      <c r="F284" s="256">
        <v>306.5</v>
      </c>
      <c r="G284" s="244"/>
      <c r="H284" s="257" t="s">
        <v>213</v>
      </c>
      <c r="I284" s="243" t="s">
        <v>502</v>
      </c>
      <c r="J284" s="244"/>
    </row>
    <row r="285" spans="2:10" ht="12.75" customHeight="1">
      <c r="B285" s="243">
        <v>59</v>
      </c>
      <c r="C285" s="244"/>
      <c r="D285" s="243" t="s">
        <v>503</v>
      </c>
      <c r="E285" s="244"/>
      <c r="F285" s="256">
        <v>24</v>
      </c>
      <c r="G285" s="244"/>
      <c r="H285" s="257" t="s">
        <v>213</v>
      </c>
      <c r="I285" s="243" t="s">
        <v>455</v>
      </c>
      <c r="J285" s="244"/>
    </row>
    <row r="286" spans="2:10" ht="12.75" customHeight="1">
      <c r="B286" s="243">
        <v>60</v>
      </c>
      <c r="C286" s="244"/>
      <c r="D286" s="243" t="s">
        <v>504</v>
      </c>
      <c r="E286" s="244"/>
      <c r="F286" s="256">
        <v>80.5</v>
      </c>
      <c r="G286" s="244"/>
      <c r="H286" s="257" t="s">
        <v>213</v>
      </c>
      <c r="I286" s="243" t="s">
        <v>470</v>
      </c>
      <c r="J286" s="244"/>
    </row>
    <row r="287" spans="2:10" ht="12.75" customHeight="1">
      <c r="B287" s="243">
        <v>61</v>
      </c>
      <c r="C287" s="244"/>
      <c r="D287" s="243" t="s">
        <v>505</v>
      </c>
      <c r="E287" s="244"/>
      <c r="F287" s="256">
        <v>27</v>
      </c>
      <c r="G287" s="244"/>
      <c r="H287" s="257" t="s">
        <v>213</v>
      </c>
      <c r="I287" s="243" t="s">
        <v>455</v>
      </c>
      <c r="J287" s="244"/>
    </row>
    <row r="288" spans="2:10" ht="12.75" customHeight="1">
      <c r="B288" s="243">
        <v>62</v>
      </c>
      <c r="C288" s="244"/>
      <c r="D288" s="243" t="s">
        <v>506</v>
      </c>
      <c r="E288" s="244"/>
      <c r="F288" s="256">
        <v>50</v>
      </c>
      <c r="G288" s="244"/>
      <c r="H288" s="257" t="s">
        <v>213</v>
      </c>
      <c r="I288" s="243" t="s">
        <v>455</v>
      </c>
      <c r="J288" s="244"/>
    </row>
    <row r="289" spans="2:10" ht="12.75" customHeight="1">
      <c r="B289" s="243">
        <v>63</v>
      </c>
      <c r="C289" s="244"/>
      <c r="D289" s="243" t="s">
        <v>507</v>
      </c>
      <c r="E289" s="244"/>
      <c r="F289" s="256">
        <v>41</v>
      </c>
      <c r="G289" s="244"/>
      <c r="H289" s="257" t="s">
        <v>213</v>
      </c>
      <c r="I289" s="243" t="s">
        <v>449</v>
      </c>
      <c r="J289" s="244"/>
    </row>
    <row r="290" spans="2:10" ht="12.75" customHeight="1">
      <c r="B290" s="243">
        <v>64</v>
      </c>
      <c r="C290" s="244"/>
      <c r="D290" s="243" t="s">
        <v>505</v>
      </c>
      <c r="E290" s="244"/>
      <c r="F290" s="256">
        <v>138.69999999999999</v>
      </c>
      <c r="G290" s="244"/>
      <c r="H290" s="257" t="s">
        <v>213</v>
      </c>
      <c r="I290" s="243" t="s">
        <v>449</v>
      </c>
      <c r="J290" s="244"/>
    </row>
    <row r="291" spans="2:10" ht="12.75" customHeight="1">
      <c r="B291" s="243">
        <v>65</v>
      </c>
      <c r="C291" s="244"/>
      <c r="D291" s="243" t="s">
        <v>508</v>
      </c>
      <c r="E291" s="244"/>
      <c r="F291" s="256">
        <v>670.35</v>
      </c>
      <c r="G291" s="244"/>
      <c r="H291" s="257" t="s">
        <v>213</v>
      </c>
      <c r="I291" s="243" t="s">
        <v>509</v>
      </c>
      <c r="J291" s="244"/>
    </row>
    <row r="292" spans="2:10">
      <c r="B292" s="258"/>
      <c r="C292" s="244"/>
      <c r="D292" s="258"/>
      <c r="E292" s="244"/>
      <c r="F292" s="261">
        <v>25463.349999999995</v>
      </c>
      <c r="G292" s="244"/>
      <c r="H292" s="262"/>
      <c r="I292" s="258"/>
      <c r="J292" s="244"/>
    </row>
    <row r="293" spans="2:10" ht="45.6" customHeight="1">
      <c r="B293" s="248" t="s">
        <v>1006</v>
      </c>
      <c r="C293" s="249"/>
      <c r="D293" s="249"/>
      <c r="E293" s="249"/>
      <c r="F293" s="249"/>
      <c r="G293" s="249"/>
      <c r="H293" s="249"/>
      <c r="I293" s="249"/>
      <c r="J293" s="249"/>
    </row>
    <row r="294" spans="2:10" ht="12.75" customHeight="1">
      <c r="B294" s="250" t="s">
        <v>175</v>
      </c>
      <c r="C294" s="244"/>
      <c r="D294" s="250" t="s">
        <v>176</v>
      </c>
      <c r="E294" s="244"/>
      <c r="F294" s="250" t="s">
        <v>177</v>
      </c>
      <c r="G294" s="244"/>
      <c r="H294" s="253" t="s">
        <v>178</v>
      </c>
      <c r="I294" s="250" t="s">
        <v>179</v>
      </c>
      <c r="J294" s="244"/>
    </row>
    <row r="295" spans="2:10" ht="12.75" customHeight="1">
      <c r="B295" s="243">
        <v>1</v>
      </c>
      <c r="C295" s="244"/>
      <c r="D295" s="243" t="s">
        <v>1007</v>
      </c>
      <c r="E295" s="244"/>
      <c r="F295" s="256">
        <v>3000</v>
      </c>
      <c r="G295" s="244"/>
      <c r="H295" s="257" t="s">
        <v>510</v>
      </c>
      <c r="I295" s="243" t="s">
        <v>1008</v>
      </c>
      <c r="J295" s="244"/>
    </row>
    <row r="296" spans="2:10">
      <c r="B296" s="258"/>
      <c r="C296" s="244"/>
      <c r="D296" s="258"/>
      <c r="E296" s="244"/>
      <c r="F296" s="261">
        <v>3000</v>
      </c>
      <c r="G296" s="244"/>
      <c r="H296" s="262"/>
      <c r="I296" s="258"/>
      <c r="J296" s="244"/>
    </row>
    <row r="297" spans="2:10" ht="45.6" customHeight="1">
      <c r="B297" s="248" t="s">
        <v>1009</v>
      </c>
      <c r="C297" s="249"/>
      <c r="D297" s="249"/>
      <c r="E297" s="249"/>
      <c r="F297" s="249"/>
      <c r="G297" s="249"/>
      <c r="H297" s="249"/>
      <c r="I297" s="249"/>
      <c r="J297" s="249"/>
    </row>
    <row r="298" spans="2:10" ht="12.75" customHeight="1">
      <c r="B298" s="250" t="s">
        <v>175</v>
      </c>
      <c r="C298" s="244"/>
      <c r="D298" s="250" t="s">
        <v>176</v>
      </c>
      <c r="E298" s="244"/>
      <c r="F298" s="250" t="s">
        <v>177</v>
      </c>
      <c r="G298" s="244"/>
      <c r="H298" s="253" t="s">
        <v>178</v>
      </c>
      <c r="I298" s="250" t="s">
        <v>179</v>
      </c>
      <c r="J298" s="244"/>
    </row>
    <row r="299" spans="2:10" ht="12.75" customHeight="1">
      <c r="B299" s="243">
        <v>1</v>
      </c>
      <c r="C299" s="244"/>
      <c r="D299" s="243" t="s">
        <v>1010</v>
      </c>
      <c r="E299" s="244"/>
      <c r="F299" s="256">
        <v>1000</v>
      </c>
      <c r="G299" s="244"/>
      <c r="H299" s="257" t="s">
        <v>275</v>
      </c>
      <c r="I299" s="243" t="s">
        <v>511</v>
      </c>
      <c r="J299" s="244"/>
    </row>
    <row r="300" spans="2:10" ht="12.75" customHeight="1">
      <c r="B300" s="243">
        <v>2</v>
      </c>
      <c r="C300" s="244"/>
      <c r="D300" s="243" t="s">
        <v>1011</v>
      </c>
      <c r="E300" s="244"/>
      <c r="F300" s="256">
        <v>300</v>
      </c>
      <c r="G300" s="244"/>
      <c r="H300" s="257" t="s">
        <v>287</v>
      </c>
      <c r="I300" s="243" t="s">
        <v>1012</v>
      </c>
      <c r="J300" s="244"/>
    </row>
    <row r="301" spans="2:10" ht="12.75" customHeight="1">
      <c r="B301" s="243">
        <v>3</v>
      </c>
      <c r="C301" s="244"/>
      <c r="D301" s="243" t="s">
        <v>1013</v>
      </c>
      <c r="E301" s="244"/>
      <c r="F301" s="256">
        <v>4100</v>
      </c>
      <c r="G301" s="244"/>
      <c r="H301" s="257" t="s">
        <v>287</v>
      </c>
      <c r="I301" s="243" t="s">
        <v>1014</v>
      </c>
      <c r="J301" s="244"/>
    </row>
    <row r="302" spans="2:10" ht="12.75" customHeight="1">
      <c r="B302" s="243">
        <v>4</v>
      </c>
      <c r="C302" s="244"/>
      <c r="D302" s="243" t="s">
        <v>1015</v>
      </c>
      <c r="E302" s="244"/>
      <c r="F302" s="256">
        <v>3600</v>
      </c>
      <c r="G302" s="244"/>
      <c r="H302" s="257" t="s">
        <v>287</v>
      </c>
      <c r="I302" s="243" t="s">
        <v>512</v>
      </c>
      <c r="J302" s="244"/>
    </row>
    <row r="303" spans="2:10">
      <c r="B303" s="258"/>
      <c r="C303" s="244"/>
      <c r="D303" s="258"/>
      <c r="E303" s="244"/>
      <c r="F303" s="261">
        <v>9000</v>
      </c>
      <c r="G303" s="244"/>
      <c r="H303" s="262"/>
      <c r="I303" s="258"/>
      <c r="J303" s="244"/>
    </row>
    <row r="304" spans="2:10" ht="45.6" customHeight="1">
      <c r="B304" s="248" t="s">
        <v>1016</v>
      </c>
      <c r="C304" s="249"/>
      <c r="D304" s="249"/>
      <c r="E304" s="249"/>
      <c r="F304" s="249"/>
      <c r="G304" s="249"/>
      <c r="H304" s="249"/>
      <c r="I304" s="249"/>
      <c r="J304" s="249"/>
    </row>
    <row r="305" spans="2:10" ht="12.75" customHeight="1">
      <c r="B305" s="250" t="s">
        <v>175</v>
      </c>
      <c r="C305" s="244"/>
      <c r="D305" s="250" t="s">
        <v>176</v>
      </c>
      <c r="E305" s="244"/>
      <c r="F305" s="250" t="s">
        <v>177</v>
      </c>
      <c r="G305" s="244"/>
      <c r="H305" s="253" t="s">
        <v>178</v>
      </c>
      <c r="I305" s="250" t="s">
        <v>179</v>
      </c>
      <c r="J305" s="244"/>
    </row>
    <row r="306" spans="2:10" ht="12.75" customHeight="1">
      <c r="B306" s="243">
        <v>1</v>
      </c>
      <c r="C306" s="244"/>
      <c r="D306" s="243" t="s">
        <v>513</v>
      </c>
      <c r="E306" s="244"/>
      <c r="F306" s="256">
        <v>18000</v>
      </c>
      <c r="G306" s="244"/>
      <c r="H306" s="257" t="s">
        <v>193</v>
      </c>
      <c r="I306" s="243" t="s">
        <v>243</v>
      </c>
      <c r="J306" s="244"/>
    </row>
    <row r="307" spans="2:10">
      <c r="B307" s="258"/>
      <c r="C307" s="244"/>
      <c r="D307" s="258"/>
      <c r="E307" s="244"/>
      <c r="F307" s="261">
        <v>18000</v>
      </c>
      <c r="G307" s="244"/>
      <c r="H307" s="262"/>
      <c r="I307" s="258"/>
      <c r="J307" s="244"/>
    </row>
    <row r="308" spans="2:10" ht="409.6" hidden="1" customHeight="1"/>
    <row r="309" spans="2:10" ht="12.6" customHeight="1"/>
    <row r="310" spans="2:10" ht="108.4" customHeight="1"/>
  </sheetData>
  <mergeCells count="1157">
    <mergeCell ref="B307:C307"/>
    <mergeCell ref="D307:E307"/>
    <mergeCell ref="F307:G307"/>
    <mergeCell ref="I307:J307"/>
    <mergeCell ref="B304:J304"/>
    <mergeCell ref="B305:C305"/>
    <mergeCell ref="D305:E305"/>
    <mergeCell ref="F305:G305"/>
    <mergeCell ref="I305:J305"/>
    <mergeCell ref="B306:C306"/>
    <mergeCell ref="D306:E306"/>
    <mergeCell ref="F306:G306"/>
    <mergeCell ref="I306:J306"/>
    <mergeCell ref="B302:C302"/>
    <mergeCell ref="D302:E302"/>
    <mergeCell ref="F302:G302"/>
    <mergeCell ref="I302:J302"/>
    <mergeCell ref="B303:C303"/>
    <mergeCell ref="D303:E303"/>
    <mergeCell ref="F303:G303"/>
    <mergeCell ref="I303:J303"/>
    <mergeCell ref="B300:C300"/>
    <mergeCell ref="D300:E300"/>
    <mergeCell ref="F300:G300"/>
    <mergeCell ref="I300:J300"/>
    <mergeCell ref="B301:C301"/>
    <mergeCell ref="D301:E301"/>
    <mergeCell ref="F301:G301"/>
    <mergeCell ref="I301:J301"/>
    <mergeCell ref="B297:J297"/>
    <mergeCell ref="B298:C298"/>
    <mergeCell ref="D298:E298"/>
    <mergeCell ref="F298:G298"/>
    <mergeCell ref="I298:J298"/>
    <mergeCell ref="B299:C299"/>
    <mergeCell ref="D299:E299"/>
    <mergeCell ref="F299:G299"/>
    <mergeCell ref="I299:J299"/>
    <mergeCell ref="B295:C295"/>
    <mergeCell ref="D295:E295"/>
    <mergeCell ref="F295:G295"/>
    <mergeCell ref="I295:J295"/>
    <mergeCell ref="B296:C296"/>
    <mergeCell ref="D296:E296"/>
    <mergeCell ref="F296:G296"/>
    <mergeCell ref="I296:J296"/>
    <mergeCell ref="B292:C292"/>
    <mergeCell ref="D292:E292"/>
    <mergeCell ref="F292:G292"/>
    <mergeCell ref="I292:J292"/>
    <mergeCell ref="B293:J293"/>
    <mergeCell ref="B294:C294"/>
    <mergeCell ref="D294:E294"/>
    <mergeCell ref="F294:G294"/>
    <mergeCell ref="I294:J294"/>
    <mergeCell ref="B290:C290"/>
    <mergeCell ref="D290:E290"/>
    <mergeCell ref="F290:G290"/>
    <mergeCell ref="I290:J290"/>
    <mergeCell ref="B291:C291"/>
    <mergeCell ref="D291:E291"/>
    <mergeCell ref="F291:G291"/>
    <mergeCell ref="I291:J291"/>
    <mergeCell ref="B288:C288"/>
    <mergeCell ref="D288:E288"/>
    <mergeCell ref="F288:G288"/>
    <mergeCell ref="I288:J288"/>
    <mergeCell ref="B289:C289"/>
    <mergeCell ref="D289:E289"/>
    <mergeCell ref="F289:G289"/>
    <mergeCell ref="I289:J289"/>
    <mergeCell ref="B286:C286"/>
    <mergeCell ref="D286:E286"/>
    <mergeCell ref="F286:G286"/>
    <mergeCell ref="I286:J286"/>
    <mergeCell ref="B287:C287"/>
    <mergeCell ref="D287:E287"/>
    <mergeCell ref="F287:G287"/>
    <mergeCell ref="I287:J287"/>
    <mergeCell ref="B284:C284"/>
    <mergeCell ref="D284:E284"/>
    <mergeCell ref="F284:G284"/>
    <mergeCell ref="I284:J284"/>
    <mergeCell ref="B285:C285"/>
    <mergeCell ref="D285:E285"/>
    <mergeCell ref="F285:G285"/>
    <mergeCell ref="I285:J285"/>
    <mergeCell ref="B282:C282"/>
    <mergeCell ref="D282:E282"/>
    <mergeCell ref="F282:G282"/>
    <mergeCell ref="I282:J282"/>
    <mergeCell ref="B283:C283"/>
    <mergeCell ref="D283:E283"/>
    <mergeCell ref="F283:G283"/>
    <mergeCell ref="I283:J283"/>
    <mergeCell ref="B280:C280"/>
    <mergeCell ref="D280:E280"/>
    <mergeCell ref="F280:G280"/>
    <mergeCell ref="I280:J280"/>
    <mergeCell ref="B281:C281"/>
    <mergeCell ref="D281:E281"/>
    <mergeCell ref="F281:G281"/>
    <mergeCell ref="I281:J281"/>
    <mergeCell ref="B278:C278"/>
    <mergeCell ref="D278:E278"/>
    <mergeCell ref="F278:G278"/>
    <mergeCell ref="I278:J278"/>
    <mergeCell ref="B279:C279"/>
    <mergeCell ref="D279:E279"/>
    <mergeCell ref="F279:G279"/>
    <mergeCell ref="I279:J279"/>
    <mergeCell ref="B276:C276"/>
    <mergeCell ref="D276:E276"/>
    <mergeCell ref="F276:G276"/>
    <mergeCell ref="I276:J276"/>
    <mergeCell ref="B277:C277"/>
    <mergeCell ref="D277:E277"/>
    <mergeCell ref="F277:G277"/>
    <mergeCell ref="I277:J277"/>
    <mergeCell ref="B274:C274"/>
    <mergeCell ref="D274:E274"/>
    <mergeCell ref="F274:G274"/>
    <mergeCell ref="I274:J274"/>
    <mergeCell ref="B275:C275"/>
    <mergeCell ref="D275:E275"/>
    <mergeCell ref="F275:G275"/>
    <mergeCell ref="I275:J275"/>
    <mergeCell ref="B272:C272"/>
    <mergeCell ref="D272:E272"/>
    <mergeCell ref="F272:G272"/>
    <mergeCell ref="I272:J272"/>
    <mergeCell ref="B273:C273"/>
    <mergeCell ref="D273:E273"/>
    <mergeCell ref="F273:G273"/>
    <mergeCell ref="I273:J273"/>
    <mergeCell ref="B270:C270"/>
    <mergeCell ref="D270:E270"/>
    <mergeCell ref="F270:G270"/>
    <mergeCell ref="I270:J270"/>
    <mergeCell ref="B271:C271"/>
    <mergeCell ref="D271:E271"/>
    <mergeCell ref="F271:G271"/>
    <mergeCell ref="I271:J271"/>
    <mergeCell ref="B268:C268"/>
    <mergeCell ref="D268:E268"/>
    <mergeCell ref="F268:G268"/>
    <mergeCell ref="I268:J268"/>
    <mergeCell ref="B269:C269"/>
    <mergeCell ref="D269:E269"/>
    <mergeCell ref="F269:G269"/>
    <mergeCell ref="I269:J269"/>
    <mergeCell ref="B266:C266"/>
    <mergeCell ref="D266:E266"/>
    <mergeCell ref="F266:G266"/>
    <mergeCell ref="I266:J266"/>
    <mergeCell ref="B267:C267"/>
    <mergeCell ref="D267:E267"/>
    <mergeCell ref="F267:G267"/>
    <mergeCell ref="I267:J267"/>
    <mergeCell ref="B264:C264"/>
    <mergeCell ref="D264:E264"/>
    <mergeCell ref="F264:G264"/>
    <mergeCell ref="I264:J264"/>
    <mergeCell ref="B265:C265"/>
    <mergeCell ref="D265:E265"/>
    <mergeCell ref="F265:G265"/>
    <mergeCell ref="I265:J265"/>
    <mergeCell ref="B262:C262"/>
    <mergeCell ref="D262:E262"/>
    <mergeCell ref="F262:G262"/>
    <mergeCell ref="I262:J262"/>
    <mergeCell ref="B263:C263"/>
    <mergeCell ref="D263:E263"/>
    <mergeCell ref="F263:G263"/>
    <mergeCell ref="I263:J263"/>
    <mergeCell ref="B260:C260"/>
    <mergeCell ref="D260:E260"/>
    <mergeCell ref="F260:G260"/>
    <mergeCell ref="I260:J260"/>
    <mergeCell ref="B261:C261"/>
    <mergeCell ref="D261:E261"/>
    <mergeCell ref="F261:G261"/>
    <mergeCell ref="I261:J261"/>
    <mergeCell ref="B258:C258"/>
    <mergeCell ref="D258:E258"/>
    <mergeCell ref="F258:G258"/>
    <mergeCell ref="I258:J258"/>
    <mergeCell ref="B259:C259"/>
    <mergeCell ref="D259:E259"/>
    <mergeCell ref="F259:G259"/>
    <mergeCell ref="I259:J259"/>
    <mergeCell ref="B256:C256"/>
    <mergeCell ref="D256:E256"/>
    <mergeCell ref="F256:G256"/>
    <mergeCell ref="I256:J256"/>
    <mergeCell ref="B257:C257"/>
    <mergeCell ref="D257:E257"/>
    <mergeCell ref="F257:G257"/>
    <mergeCell ref="I257:J257"/>
    <mergeCell ref="B254:C254"/>
    <mergeCell ref="D254:E254"/>
    <mergeCell ref="F254:G254"/>
    <mergeCell ref="I254:J254"/>
    <mergeCell ref="B255:C255"/>
    <mergeCell ref="D255:E255"/>
    <mergeCell ref="F255:G255"/>
    <mergeCell ref="I255:J255"/>
    <mergeCell ref="B252:C252"/>
    <mergeCell ref="D252:E252"/>
    <mergeCell ref="F252:G252"/>
    <mergeCell ref="I252:J252"/>
    <mergeCell ref="B253:C253"/>
    <mergeCell ref="D253:E253"/>
    <mergeCell ref="F253:G253"/>
    <mergeCell ref="I253:J253"/>
    <mergeCell ref="B250:C250"/>
    <mergeCell ref="D250:E250"/>
    <mergeCell ref="F250:G250"/>
    <mergeCell ref="I250:J250"/>
    <mergeCell ref="B251:C251"/>
    <mergeCell ref="D251:E251"/>
    <mergeCell ref="F251:G251"/>
    <mergeCell ref="I251:J251"/>
    <mergeCell ref="B248:C248"/>
    <mergeCell ref="D248:E248"/>
    <mergeCell ref="F248:G248"/>
    <mergeCell ref="I248:J248"/>
    <mergeCell ref="B249:C249"/>
    <mergeCell ref="D249:E249"/>
    <mergeCell ref="F249:G249"/>
    <mergeCell ref="I249:J249"/>
    <mergeCell ref="B246:C246"/>
    <mergeCell ref="D246:E246"/>
    <mergeCell ref="F246:G246"/>
    <mergeCell ref="I246:J246"/>
    <mergeCell ref="B247:C247"/>
    <mergeCell ref="D247:E247"/>
    <mergeCell ref="F247:G247"/>
    <mergeCell ref="I247:J247"/>
    <mergeCell ref="B244:C244"/>
    <mergeCell ref="D244:E244"/>
    <mergeCell ref="F244:G244"/>
    <mergeCell ref="I244:J244"/>
    <mergeCell ref="B245:C245"/>
    <mergeCell ref="D245:E245"/>
    <mergeCell ref="F245:G245"/>
    <mergeCell ref="I245:J245"/>
    <mergeCell ref="B242:C242"/>
    <mergeCell ref="D242:E242"/>
    <mergeCell ref="F242:G242"/>
    <mergeCell ref="I242:J242"/>
    <mergeCell ref="B243:C243"/>
    <mergeCell ref="D243:E243"/>
    <mergeCell ref="F243:G243"/>
    <mergeCell ref="I243:J243"/>
    <mergeCell ref="B240:C240"/>
    <mergeCell ref="D240:E240"/>
    <mergeCell ref="F240:G240"/>
    <mergeCell ref="I240:J240"/>
    <mergeCell ref="B241:C241"/>
    <mergeCell ref="D241:E241"/>
    <mergeCell ref="F241:G241"/>
    <mergeCell ref="I241:J241"/>
    <mergeCell ref="B238:C238"/>
    <mergeCell ref="D238:E238"/>
    <mergeCell ref="F238:G238"/>
    <mergeCell ref="I238:J238"/>
    <mergeCell ref="B239:C239"/>
    <mergeCell ref="D239:E239"/>
    <mergeCell ref="F239:G239"/>
    <mergeCell ref="I239:J239"/>
    <mergeCell ref="B236:C236"/>
    <mergeCell ref="D236:E236"/>
    <mergeCell ref="F236:G236"/>
    <mergeCell ref="I236:J236"/>
    <mergeCell ref="B237:C237"/>
    <mergeCell ref="D237:E237"/>
    <mergeCell ref="F237:G237"/>
    <mergeCell ref="I237:J237"/>
    <mergeCell ref="B234:C234"/>
    <mergeCell ref="D234:E234"/>
    <mergeCell ref="F234:G234"/>
    <mergeCell ref="I234:J234"/>
    <mergeCell ref="B235:C235"/>
    <mergeCell ref="D235:E235"/>
    <mergeCell ref="F235:G235"/>
    <mergeCell ref="I235:J235"/>
    <mergeCell ref="B232:C232"/>
    <mergeCell ref="D232:E232"/>
    <mergeCell ref="F232:G232"/>
    <mergeCell ref="I232:J232"/>
    <mergeCell ref="B233:C233"/>
    <mergeCell ref="D233:E233"/>
    <mergeCell ref="F233:G233"/>
    <mergeCell ref="I233:J233"/>
    <mergeCell ref="B230:C230"/>
    <mergeCell ref="D230:E230"/>
    <mergeCell ref="F230:G230"/>
    <mergeCell ref="I230:J230"/>
    <mergeCell ref="B231:C231"/>
    <mergeCell ref="D231:E231"/>
    <mergeCell ref="F231:G231"/>
    <mergeCell ref="I231:J231"/>
    <mergeCell ref="B228:C228"/>
    <mergeCell ref="D228:E228"/>
    <mergeCell ref="F228:G228"/>
    <mergeCell ref="I228:J228"/>
    <mergeCell ref="B229:C229"/>
    <mergeCell ref="D229:E229"/>
    <mergeCell ref="F229:G229"/>
    <mergeCell ref="I229:J229"/>
    <mergeCell ref="B225:J225"/>
    <mergeCell ref="B226:C226"/>
    <mergeCell ref="D226:E226"/>
    <mergeCell ref="F226:G226"/>
    <mergeCell ref="I226:J226"/>
    <mergeCell ref="B227:C227"/>
    <mergeCell ref="D227:E227"/>
    <mergeCell ref="F227:G227"/>
    <mergeCell ref="I227:J227"/>
    <mergeCell ref="B223:C223"/>
    <mergeCell ref="D223:E223"/>
    <mergeCell ref="F223:G223"/>
    <mergeCell ref="I223:J223"/>
    <mergeCell ref="B224:C224"/>
    <mergeCell ref="D224:E224"/>
    <mergeCell ref="F224:G224"/>
    <mergeCell ref="I224:J224"/>
    <mergeCell ref="B221:C221"/>
    <mergeCell ref="D221:E221"/>
    <mergeCell ref="F221:G221"/>
    <mergeCell ref="I221:J221"/>
    <mergeCell ref="B222:C222"/>
    <mergeCell ref="D222:E222"/>
    <mergeCell ref="F222:G222"/>
    <mergeCell ref="I222:J222"/>
    <mergeCell ref="B219:C219"/>
    <mergeCell ref="D219:E219"/>
    <mergeCell ref="F219:G219"/>
    <mergeCell ref="I219:J219"/>
    <mergeCell ref="B220:C220"/>
    <mergeCell ref="D220:E220"/>
    <mergeCell ref="F220:G220"/>
    <mergeCell ref="I220:J220"/>
    <mergeCell ref="B217:C217"/>
    <mergeCell ref="D217:E217"/>
    <mergeCell ref="F217:G217"/>
    <mergeCell ref="I217:J217"/>
    <mergeCell ref="B218:C218"/>
    <mergeCell ref="D218:E218"/>
    <mergeCell ref="F218:G218"/>
    <mergeCell ref="I218:J218"/>
    <mergeCell ref="B215:C215"/>
    <mergeCell ref="D215:E215"/>
    <mergeCell ref="F215:G215"/>
    <mergeCell ref="I215:J215"/>
    <mergeCell ref="B216:C216"/>
    <mergeCell ref="D216:E216"/>
    <mergeCell ref="F216:G216"/>
    <mergeCell ref="I216:J216"/>
    <mergeCell ref="B213:C213"/>
    <mergeCell ref="D213:E213"/>
    <mergeCell ref="F213:G213"/>
    <mergeCell ref="I213:J213"/>
    <mergeCell ref="B214:C214"/>
    <mergeCell ref="D214:E214"/>
    <mergeCell ref="F214:G214"/>
    <mergeCell ref="I214:J214"/>
    <mergeCell ref="B211:C211"/>
    <mergeCell ref="D211:E211"/>
    <mergeCell ref="F211:G211"/>
    <mergeCell ref="I211:J211"/>
    <mergeCell ref="B212:C212"/>
    <mergeCell ref="D212:E212"/>
    <mergeCell ref="F212:G212"/>
    <mergeCell ref="I212:J212"/>
    <mergeCell ref="B209:C209"/>
    <mergeCell ref="D209:E209"/>
    <mergeCell ref="F209:G209"/>
    <mergeCell ref="I209:J209"/>
    <mergeCell ref="B210:C210"/>
    <mergeCell ref="D210:E210"/>
    <mergeCell ref="F210:G210"/>
    <mergeCell ref="I210:J210"/>
    <mergeCell ref="B207:C207"/>
    <mergeCell ref="D207:E207"/>
    <mergeCell ref="F207:G207"/>
    <mergeCell ref="I207:J207"/>
    <mergeCell ref="B208:C208"/>
    <mergeCell ref="D208:E208"/>
    <mergeCell ref="F208:G208"/>
    <mergeCell ref="I208:J208"/>
    <mergeCell ref="B205:C205"/>
    <mergeCell ref="D205:E205"/>
    <mergeCell ref="F205:G205"/>
    <mergeCell ref="I205:J205"/>
    <mergeCell ref="B206:C206"/>
    <mergeCell ref="D206:E206"/>
    <mergeCell ref="F206:G206"/>
    <mergeCell ref="I206:J206"/>
    <mergeCell ref="B203:C203"/>
    <mergeCell ref="D203:E203"/>
    <mergeCell ref="F203:G203"/>
    <mergeCell ref="I203:J203"/>
    <mergeCell ref="B204:C204"/>
    <mergeCell ref="D204:E204"/>
    <mergeCell ref="F204:G204"/>
    <mergeCell ref="I204:J204"/>
    <mergeCell ref="B201:C201"/>
    <mergeCell ref="D201:E201"/>
    <mergeCell ref="F201:G201"/>
    <mergeCell ref="I201:J201"/>
    <mergeCell ref="B202:C202"/>
    <mergeCell ref="D202:E202"/>
    <mergeCell ref="F202:G202"/>
    <mergeCell ref="I202:J202"/>
    <mergeCell ref="B198:C198"/>
    <mergeCell ref="D198:E198"/>
    <mergeCell ref="F198:G198"/>
    <mergeCell ref="I198:J198"/>
    <mergeCell ref="B199:J199"/>
    <mergeCell ref="B200:C200"/>
    <mergeCell ref="D200:E200"/>
    <mergeCell ref="F200:G200"/>
    <mergeCell ref="I200:J200"/>
    <mergeCell ref="B196:C196"/>
    <mergeCell ref="D196:E196"/>
    <mergeCell ref="F196:G196"/>
    <mergeCell ref="I196:J196"/>
    <mergeCell ref="B197:C197"/>
    <mergeCell ref="D197:E197"/>
    <mergeCell ref="F197:G197"/>
    <mergeCell ref="I197:J197"/>
    <mergeCell ref="B194:C194"/>
    <mergeCell ref="D194:E194"/>
    <mergeCell ref="F194:G194"/>
    <mergeCell ref="I194:J194"/>
    <mergeCell ref="B195:C195"/>
    <mergeCell ref="D195:E195"/>
    <mergeCell ref="F195:G195"/>
    <mergeCell ref="I195:J195"/>
    <mergeCell ref="B192:C192"/>
    <mergeCell ref="D192:E192"/>
    <mergeCell ref="F192:G192"/>
    <mergeCell ref="I192:J192"/>
    <mergeCell ref="B193:C193"/>
    <mergeCell ref="D193:E193"/>
    <mergeCell ref="F193:G193"/>
    <mergeCell ref="I193:J193"/>
    <mergeCell ref="B190:C190"/>
    <mergeCell ref="D190:E190"/>
    <mergeCell ref="F190:G190"/>
    <mergeCell ref="I190:J190"/>
    <mergeCell ref="B191:C191"/>
    <mergeCell ref="D191:E191"/>
    <mergeCell ref="F191:G191"/>
    <mergeCell ref="I191:J191"/>
    <mergeCell ref="B188:C188"/>
    <mergeCell ref="D188:E188"/>
    <mergeCell ref="F188:G188"/>
    <mergeCell ref="I188:J188"/>
    <mergeCell ref="B189:C189"/>
    <mergeCell ref="D189:E189"/>
    <mergeCell ref="F189:G189"/>
    <mergeCell ref="I189:J189"/>
    <mergeCell ref="B185:J185"/>
    <mergeCell ref="B186:C186"/>
    <mergeCell ref="D186:E186"/>
    <mergeCell ref="F186:G186"/>
    <mergeCell ref="I186:J186"/>
    <mergeCell ref="B187:C187"/>
    <mergeCell ref="D187:E187"/>
    <mergeCell ref="F187:G187"/>
    <mergeCell ref="I187:J187"/>
    <mergeCell ref="B183:C183"/>
    <mergeCell ref="D183:E183"/>
    <mergeCell ref="F183:G183"/>
    <mergeCell ref="I183:J183"/>
    <mergeCell ref="B184:C184"/>
    <mergeCell ref="D184:E184"/>
    <mergeCell ref="F184:G184"/>
    <mergeCell ref="I184:J184"/>
    <mergeCell ref="B181:C181"/>
    <mergeCell ref="D181:E181"/>
    <mergeCell ref="F181:G181"/>
    <mergeCell ref="I181:J181"/>
    <mergeCell ref="B182:C182"/>
    <mergeCell ref="D182:E182"/>
    <mergeCell ref="F182:G182"/>
    <mergeCell ref="I182:J182"/>
    <mergeCell ref="B178:J178"/>
    <mergeCell ref="B179:C179"/>
    <mergeCell ref="D179:E179"/>
    <mergeCell ref="F179:G179"/>
    <mergeCell ref="I179:J179"/>
    <mergeCell ref="B180:C180"/>
    <mergeCell ref="D180:E180"/>
    <mergeCell ref="F180:G180"/>
    <mergeCell ref="I180:J180"/>
    <mergeCell ref="B176:C176"/>
    <mergeCell ref="D176:E176"/>
    <mergeCell ref="F176:G176"/>
    <mergeCell ref="I176:J176"/>
    <mergeCell ref="B177:C177"/>
    <mergeCell ref="D177:E177"/>
    <mergeCell ref="F177:G177"/>
    <mergeCell ref="I177:J177"/>
    <mergeCell ref="B174:C174"/>
    <mergeCell ref="D174:E174"/>
    <mergeCell ref="F174:G174"/>
    <mergeCell ref="I174:J174"/>
    <mergeCell ref="B175:C175"/>
    <mergeCell ref="D175:E175"/>
    <mergeCell ref="F175:G175"/>
    <mergeCell ref="I175:J175"/>
    <mergeCell ref="B172:C172"/>
    <mergeCell ref="D172:E172"/>
    <mergeCell ref="F172:G172"/>
    <mergeCell ref="I172:J172"/>
    <mergeCell ref="B173:C173"/>
    <mergeCell ref="D173:E173"/>
    <mergeCell ref="F173:G173"/>
    <mergeCell ref="I173:J173"/>
    <mergeCell ref="B170:C170"/>
    <mergeCell ref="D170:E170"/>
    <mergeCell ref="F170:G170"/>
    <mergeCell ref="I170:J170"/>
    <mergeCell ref="B171:C171"/>
    <mergeCell ref="D171:E171"/>
    <mergeCell ref="F171:G171"/>
    <mergeCell ref="I171:J171"/>
    <mergeCell ref="B168:C168"/>
    <mergeCell ref="D168:E168"/>
    <mergeCell ref="F168:G168"/>
    <mergeCell ref="I168:J168"/>
    <mergeCell ref="B169:C169"/>
    <mergeCell ref="D169:E169"/>
    <mergeCell ref="F169:G169"/>
    <mergeCell ref="I169:J169"/>
    <mergeCell ref="B166:C166"/>
    <mergeCell ref="D166:E166"/>
    <mergeCell ref="F166:G166"/>
    <mergeCell ref="I166:J166"/>
    <mergeCell ref="B167:C167"/>
    <mergeCell ref="D167:E167"/>
    <mergeCell ref="F167:G167"/>
    <mergeCell ref="I167:J167"/>
    <mergeCell ref="B164:C164"/>
    <mergeCell ref="D164:E164"/>
    <mergeCell ref="F164:G164"/>
    <mergeCell ref="I164:J164"/>
    <mergeCell ref="B165:C165"/>
    <mergeCell ref="D165:E165"/>
    <mergeCell ref="F165:G165"/>
    <mergeCell ref="I165:J165"/>
    <mergeCell ref="B162:C162"/>
    <mergeCell ref="D162:E162"/>
    <mergeCell ref="F162:G162"/>
    <mergeCell ref="I162:J162"/>
    <mergeCell ref="B163:C163"/>
    <mergeCell ref="D163:E163"/>
    <mergeCell ref="F163:G163"/>
    <mergeCell ref="I163:J163"/>
    <mergeCell ref="B160:C160"/>
    <mergeCell ref="D160:E160"/>
    <mergeCell ref="F160:G160"/>
    <mergeCell ref="I160:J160"/>
    <mergeCell ref="B161:C161"/>
    <mergeCell ref="D161:E161"/>
    <mergeCell ref="F161:G161"/>
    <mergeCell ref="I161:J161"/>
    <mergeCell ref="B158:C158"/>
    <mergeCell ref="D158:E158"/>
    <mergeCell ref="F158:G158"/>
    <mergeCell ref="I158:J158"/>
    <mergeCell ref="B159:C159"/>
    <mergeCell ref="D159:E159"/>
    <mergeCell ref="F159:G159"/>
    <mergeCell ref="I159:J159"/>
    <mergeCell ref="B156:C156"/>
    <mergeCell ref="D156:E156"/>
    <mergeCell ref="F156:G156"/>
    <mergeCell ref="I156:J156"/>
    <mergeCell ref="B157:C157"/>
    <mergeCell ref="D157:E157"/>
    <mergeCell ref="F157:G157"/>
    <mergeCell ref="I157:J157"/>
    <mergeCell ref="B154:C154"/>
    <mergeCell ref="D154:E154"/>
    <mergeCell ref="F154:G154"/>
    <mergeCell ref="I154:J154"/>
    <mergeCell ref="B155:C155"/>
    <mergeCell ref="D155:E155"/>
    <mergeCell ref="F155:G155"/>
    <mergeCell ref="I155:J155"/>
    <mergeCell ref="B151:J151"/>
    <mergeCell ref="B152:C152"/>
    <mergeCell ref="D152:E152"/>
    <mergeCell ref="F152:G152"/>
    <mergeCell ref="I152:J152"/>
    <mergeCell ref="B153:C153"/>
    <mergeCell ref="D153:E153"/>
    <mergeCell ref="F153:G153"/>
    <mergeCell ref="I153:J153"/>
    <mergeCell ref="B149:C149"/>
    <mergeCell ref="D149:E149"/>
    <mergeCell ref="F149:G149"/>
    <mergeCell ref="I149:J149"/>
    <mergeCell ref="B150:C150"/>
    <mergeCell ref="D150:E150"/>
    <mergeCell ref="F150:G150"/>
    <mergeCell ref="I150:J150"/>
    <mergeCell ref="B147:C147"/>
    <mergeCell ref="D147:E147"/>
    <mergeCell ref="F147:G147"/>
    <mergeCell ref="I147:J147"/>
    <mergeCell ref="B148:C148"/>
    <mergeCell ref="D148:E148"/>
    <mergeCell ref="F148:G148"/>
    <mergeCell ref="I148:J148"/>
    <mergeCell ref="B145:C145"/>
    <mergeCell ref="D145:E145"/>
    <mergeCell ref="F145:G145"/>
    <mergeCell ref="I145:J145"/>
    <mergeCell ref="B146:C146"/>
    <mergeCell ref="D146:E146"/>
    <mergeCell ref="F146:G146"/>
    <mergeCell ref="I146:J146"/>
    <mergeCell ref="B143:C143"/>
    <mergeCell ref="D143:E143"/>
    <mergeCell ref="F143:G143"/>
    <mergeCell ref="I143:J143"/>
    <mergeCell ref="B144:C144"/>
    <mergeCell ref="D144:E144"/>
    <mergeCell ref="F144:G144"/>
    <mergeCell ref="I144:J144"/>
    <mergeCell ref="B141:C141"/>
    <mergeCell ref="D141:E141"/>
    <mergeCell ref="F141:G141"/>
    <mergeCell ref="I141:J141"/>
    <mergeCell ref="B142:C142"/>
    <mergeCell ref="D142:E142"/>
    <mergeCell ref="F142:G142"/>
    <mergeCell ref="I142:J142"/>
    <mergeCell ref="B139:C139"/>
    <mergeCell ref="D139:E139"/>
    <mergeCell ref="F139:G139"/>
    <mergeCell ref="I139:J139"/>
    <mergeCell ref="B140:C140"/>
    <mergeCell ref="D140:E140"/>
    <mergeCell ref="F140:G140"/>
    <mergeCell ref="I140:J140"/>
    <mergeCell ref="B137:C137"/>
    <mergeCell ref="D137:E137"/>
    <mergeCell ref="F137:G137"/>
    <mergeCell ref="I137:J137"/>
    <mergeCell ref="B138:C138"/>
    <mergeCell ref="D138:E138"/>
    <mergeCell ref="F138:G138"/>
    <mergeCell ref="I138:J138"/>
    <mergeCell ref="B135:C135"/>
    <mergeCell ref="D135:E135"/>
    <mergeCell ref="F135:G135"/>
    <mergeCell ref="I135:J135"/>
    <mergeCell ref="B136:C136"/>
    <mergeCell ref="D136:E136"/>
    <mergeCell ref="F136:G136"/>
    <mergeCell ref="I136:J136"/>
    <mergeCell ref="B133:C133"/>
    <mergeCell ref="D133:E133"/>
    <mergeCell ref="F133:G133"/>
    <mergeCell ref="I133:J133"/>
    <mergeCell ref="B134:C134"/>
    <mergeCell ref="D134:E134"/>
    <mergeCell ref="F134:G134"/>
    <mergeCell ref="I134:J134"/>
    <mergeCell ref="B131:C131"/>
    <mergeCell ref="D131:E131"/>
    <mergeCell ref="F131:G131"/>
    <mergeCell ref="I131:J131"/>
    <mergeCell ref="B132:C132"/>
    <mergeCell ref="D132:E132"/>
    <mergeCell ref="F132:G132"/>
    <mergeCell ref="I132:J132"/>
    <mergeCell ref="B129:C129"/>
    <mergeCell ref="D129:E129"/>
    <mergeCell ref="F129:G129"/>
    <mergeCell ref="I129:J129"/>
    <mergeCell ref="B130:C130"/>
    <mergeCell ref="D130:E130"/>
    <mergeCell ref="F130:G130"/>
    <mergeCell ref="I130:J130"/>
    <mergeCell ref="B127:C127"/>
    <mergeCell ref="D127:E127"/>
    <mergeCell ref="F127:G127"/>
    <mergeCell ref="I127:J127"/>
    <mergeCell ref="B128:C128"/>
    <mergeCell ref="D128:E128"/>
    <mergeCell ref="F128:G128"/>
    <mergeCell ref="I128:J128"/>
    <mergeCell ref="B125:C125"/>
    <mergeCell ref="D125:E125"/>
    <mergeCell ref="F125:G125"/>
    <mergeCell ref="I125:J125"/>
    <mergeCell ref="B126:C126"/>
    <mergeCell ref="D126:E126"/>
    <mergeCell ref="F126:G126"/>
    <mergeCell ref="I126:J126"/>
    <mergeCell ref="B123:C123"/>
    <mergeCell ref="D123:E123"/>
    <mergeCell ref="F123:G123"/>
    <mergeCell ref="I123:J123"/>
    <mergeCell ref="B124:C124"/>
    <mergeCell ref="D124:E124"/>
    <mergeCell ref="F124:G124"/>
    <mergeCell ref="I124:J124"/>
    <mergeCell ref="B121:C121"/>
    <mergeCell ref="D121:E121"/>
    <mergeCell ref="F121:G121"/>
    <mergeCell ref="I121:J121"/>
    <mergeCell ref="B122:C122"/>
    <mergeCell ref="D122:E122"/>
    <mergeCell ref="F122:G122"/>
    <mergeCell ref="I122:J122"/>
    <mergeCell ref="B119:C119"/>
    <mergeCell ref="D119:E119"/>
    <mergeCell ref="F119:G119"/>
    <mergeCell ref="I119:J119"/>
    <mergeCell ref="B120:C120"/>
    <mergeCell ref="D120:E120"/>
    <mergeCell ref="F120:G120"/>
    <mergeCell ref="I120:J120"/>
    <mergeCell ref="B116:C116"/>
    <mergeCell ref="D116:E116"/>
    <mergeCell ref="F116:G116"/>
    <mergeCell ref="I116:J116"/>
    <mergeCell ref="B117:J117"/>
    <mergeCell ref="B118:C118"/>
    <mergeCell ref="D118:E118"/>
    <mergeCell ref="F118:G118"/>
    <mergeCell ref="I118:J118"/>
    <mergeCell ref="B114:C114"/>
    <mergeCell ref="D114:E114"/>
    <mergeCell ref="F114:G114"/>
    <mergeCell ref="I114:J114"/>
    <mergeCell ref="B115:C115"/>
    <mergeCell ref="D115:E115"/>
    <mergeCell ref="F115:G115"/>
    <mergeCell ref="I115:J115"/>
    <mergeCell ref="B112:C112"/>
    <mergeCell ref="D112:E112"/>
    <mergeCell ref="F112:G112"/>
    <mergeCell ref="I112:J112"/>
    <mergeCell ref="B113:C113"/>
    <mergeCell ref="D113:E113"/>
    <mergeCell ref="F113:G113"/>
    <mergeCell ref="I113:J113"/>
    <mergeCell ref="B110:C110"/>
    <mergeCell ref="D110:E110"/>
    <mergeCell ref="F110:G110"/>
    <mergeCell ref="I110:J110"/>
    <mergeCell ref="B111:C111"/>
    <mergeCell ref="D111:E111"/>
    <mergeCell ref="F111:G111"/>
    <mergeCell ref="I111:J111"/>
    <mergeCell ref="B108:C108"/>
    <mergeCell ref="D108:E108"/>
    <mergeCell ref="F108:G108"/>
    <mergeCell ref="I108:J108"/>
    <mergeCell ref="B109:C109"/>
    <mergeCell ref="D109:E109"/>
    <mergeCell ref="F109:G109"/>
    <mergeCell ref="I109:J109"/>
    <mergeCell ref="B106:C106"/>
    <mergeCell ref="D106:E106"/>
    <mergeCell ref="F106:G106"/>
    <mergeCell ref="I106:J106"/>
    <mergeCell ref="B107:C107"/>
    <mergeCell ref="D107:E107"/>
    <mergeCell ref="F107:G107"/>
    <mergeCell ref="I107:J107"/>
    <mergeCell ref="B104:C104"/>
    <mergeCell ref="D104:E104"/>
    <mergeCell ref="F104:G104"/>
    <mergeCell ref="I104:J104"/>
    <mergeCell ref="B105:C105"/>
    <mergeCell ref="D105:E105"/>
    <mergeCell ref="F105:G105"/>
    <mergeCell ref="I105:J105"/>
    <mergeCell ref="B102:C102"/>
    <mergeCell ref="D102:E102"/>
    <mergeCell ref="F102:G102"/>
    <mergeCell ref="I102:J102"/>
    <mergeCell ref="B103:C103"/>
    <mergeCell ref="D103:E103"/>
    <mergeCell ref="F103:G103"/>
    <mergeCell ref="I103:J103"/>
    <mergeCell ref="B100:C100"/>
    <mergeCell ref="D100:E100"/>
    <mergeCell ref="F100:G100"/>
    <mergeCell ref="I100:J100"/>
    <mergeCell ref="B101:C101"/>
    <mergeCell ref="D101:E101"/>
    <mergeCell ref="F101:G101"/>
    <mergeCell ref="I101:J101"/>
    <mergeCell ref="B98:C98"/>
    <mergeCell ref="D98:E98"/>
    <mergeCell ref="F98:G98"/>
    <mergeCell ref="I98:J98"/>
    <mergeCell ref="B99:C99"/>
    <mergeCell ref="D99:E99"/>
    <mergeCell ref="F99:G99"/>
    <mergeCell ref="I99:J99"/>
    <mergeCell ref="B96:C96"/>
    <mergeCell ref="D96:E96"/>
    <mergeCell ref="F96:G96"/>
    <mergeCell ref="I96:J96"/>
    <mergeCell ref="B97:C97"/>
    <mergeCell ref="D97:E97"/>
    <mergeCell ref="F97:G97"/>
    <mergeCell ref="I97:J97"/>
    <mergeCell ref="B94:C94"/>
    <mergeCell ref="D94:E94"/>
    <mergeCell ref="F94:G94"/>
    <mergeCell ref="I94:J94"/>
    <mergeCell ref="B95:C95"/>
    <mergeCell ref="D95:E95"/>
    <mergeCell ref="F95:G95"/>
    <mergeCell ref="I95:J95"/>
    <mergeCell ref="B92:C92"/>
    <mergeCell ref="D92:E92"/>
    <mergeCell ref="F92:G92"/>
    <mergeCell ref="I92:J92"/>
    <mergeCell ref="B93:C93"/>
    <mergeCell ref="D93:E93"/>
    <mergeCell ref="F93:G93"/>
    <mergeCell ref="I93:J93"/>
    <mergeCell ref="B90:C90"/>
    <mergeCell ref="D90:E90"/>
    <mergeCell ref="F90:G90"/>
    <mergeCell ref="I90:J90"/>
    <mergeCell ref="B91:C91"/>
    <mergeCell ref="D91:E91"/>
    <mergeCell ref="F91:G91"/>
    <mergeCell ref="I91:J91"/>
    <mergeCell ref="B88:C88"/>
    <mergeCell ref="D88:E88"/>
    <mergeCell ref="F88:G88"/>
    <mergeCell ref="I88:J88"/>
    <mergeCell ref="B89:C89"/>
    <mergeCell ref="D89:E89"/>
    <mergeCell ref="F89:G89"/>
    <mergeCell ref="I89:J89"/>
    <mergeCell ref="B86:C86"/>
    <mergeCell ref="D86:E86"/>
    <mergeCell ref="F86:G86"/>
    <mergeCell ref="I86:J86"/>
    <mergeCell ref="B87:C87"/>
    <mergeCell ref="D87:E87"/>
    <mergeCell ref="F87:G87"/>
    <mergeCell ref="I87:J87"/>
    <mergeCell ref="B84:C84"/>
    <mergeCell ref="D84:E84"/>
    <mergeCell ref="F84:G84"/>
    <mergeCell ref="I84:J84"/>
    <mergeCell ref="B85:C85"/>
    <mergeCell ref="D85:E85"/>
    <mergeCell ref="F85:G85"/>
    <mergeCell ref="I85:J85"/>
    <mergeCell ref="B82:C82"/>
    <mergeCell ref="D82:E82"/>
    <mergeCell ref="F82:G82"/>
    <mergeCell ref="I82:J82"/>
    <mergeCell ref="B83:C83"/>
    <mergeCell ref="D83:E83"/>
    <mergeCell ref="F83:G83"/>
    <mergeCell ref="I83:J83"/>
    <mergeCell ref="B80:C80"/>
    <mergeCell ref="D80:E80"/>
    <mergeCell ref="F80:G80"/>
    <mergeCell ref="I80:J80"/>
    <mergeCell ref="B81:C81"/>
    <mergeCell ref="D81:E81"/>
    <mergeCell ref="F81:G81"/>
    <mergeCell ref="I81:J81"/>
    <mergeCell ref="B78:C78"/>
    <mergeCell ref="D78:E78"/>
    <mergeCell ref="F78:G78"/>
    <mergeCell ref="I78:J78"/>
    <mergeCell ref="B79:C79"/>
    <mergeCell ref="D79:E79"/>
    <mergeCell ref="F79:G79"/>
    <mergeCell ref="I79:J79"/>
    <mergeCell ref="B76:C76"/>
    <mergeCell ref="D76:E76"/>
    <mergeCell ref="F76:G76"/>
    <mergeCell ref="I76:J76"/>
    <mergeCell ref="B77:C77"/>
    <mergeCell ref="D77:E77"/>
    <mergeCell ref="F77:G77"/>
    <mergeCell ref="I77:J77"/>
    <mergeCell ref="B74:C74"/>
    <mergeCell ref="D74:E74"/>
    <mergeCell ref="F74:G74"/>
    <mergeCell ref="I74:J74"/>
    <mergeCell ref="B75:C75"/>
    <mergeCell ref="D75:E75"/>
    <mergeCell ref="F75:G75"/>
    <mergeCell ref="I75:J75"/>
    <mergeCell ref="B72:C72"/>
    <mergeCell ref="D72:E72"/>
    <mergeCell ref="F72:G72"/>
    <mergeCell ref="I72:J72"/>
    <mergeCell ref="B73:C73"/>
    <mergeCell ref="D73:E73"/>
    <mergeCell ref="F73:G73"/>
    <mergeCell ref="I73:J73"/>
    <mergeCell ref="B70:C70"/>
    <mergeCell ref="D70:E70"/>
    <mergeCell ref="F70:G70"/>
    <mergeCell ref="I70:J70"/>
    <mergeCell ref="B71:C71"/>
    <mergeCell ref="D71:E71"/>
    <mergeCell ref="F71:G71"/>
    <mergeCell ref="I71:J71"/>
    <mergeCell ref="B68:C68"/>
    <mergeCell ref="D68:E68"/>
    <mergeCell ref="F68:G68"/>
    <mergeCell ref="I68:J68"/>
    <mergeCell ref="B69:C69"/>
    <mergeCell ref="D69:E69"/>
    <mergeCell ref="F69:G69"/>
    <mergeCell ref="I69:J69"/>
    <mergeCell ref="B66:C66"/>
    <mergeCell ref="D66:E66"/>
    <mergeCell ref="F66:G66"/>
    <mergeCell ref="I66:J66"/>
    <mergeCell ref="B67:C67"/>
    <mergeCell ref="D67:E67"/>
    <mergeCell ref="F67:G67"/>
    <mergeCell ref="I67:J67"/>
    <mergeCell ref="B64:C64"/>
    <mergeCell ref="D64:E64"/>
    <mergeCell ref="F64:G64"/>
    <mergeCell ref="I64:J64"/>
    <mergeCell ref="B65:C65"/>
    <mergeCell ref="D65:E65"/>
    <mergeCell ref="F65:G65"/>
    <mergeCell ref="I65:J65"/>
    <mergeCell ref="B62:C62"/>
    <mergeCell ref="D62:E62"/>
    <mergeCell ref="F62:G62"/>
    <mergeCell ref="I62:J62"/>
    <mergeCell ref="B63:C63"/>
    <mergeCell ref="D63:E63"/>
    <mergeCell ref="F63:G63"/>
    <mergeCell ref="I63:J63"/>
    <mergeCell ref="B60:C60"/>
    <mergeCell ref="D60:E60"/>
    <mergeCell ref="F60:G60"/>
    <mergeCell ref="I60:J60"/>
    <mergeCell ref="B61:C61"/>
    <mergeCell ref="D61:E61"/>
    <mergeCell ref="F61:G61"/>
    <mergeCell ref="I61:J61"/>
    <mergeCell ref="B58:C58"/>
    <mergeCell ref="D58:E58"/>
    <mergeCell ref="F58:G58"/>
    <mergeCell ref="I58:J58"/>
    <mergeCell ref="B59:C59"/>
    <mergeCell ref="D59:E59"/>
    <mergeCell ref="F59:G59"/>
    <mergeCell ref="I59:J59"/>
    <mergeCell ref="B56:C56"/>
    <mergeCell ref="D56:E56"/>
    <mergeCell ref="F56:G56"/>
    <mergeCell ref="I56:J56"/>
    <mergeCell ref="B57:C57"/>
    <mergeCell ref="D57:E57"/>
    <mergeCell ref="F57:G57"/>
    <mergeCell ref="I57:J57"/>
    <mergeCell ref="B54:C54"/>
    <mergeCell ref="D54:E54"/>
    <mergeCell ref="F54:G54"/>
    <mergeCell ref="I54:J54"/>
    <mergeCell ref="B55:C55"/>
    <mergeCell ref="D55:E55"/>
    <mergeCell ref="F55:G55"/>
    <mergeCell ref="I55:J55"/>
    <mergeCell ref="B52:C52"/>
    <mergeCell ref="D52:E52"/>
    <mergeCell ref="F52:G52"/>
    <mergeCell ref="I52:J52"/>
    <mergeCell ref="B53:C53"/>
    <mergeCell ref="D53:E53"/>
    <mergeCell ref="F53:G53"/>
    <mergeCell ref="I53:J53"/>
    <mergeCell ref="B50:C50"/>
    <mergeCell ref="D50:E50"/>
    <mergeCell ref="F50:G50"/>
    <mergeCell ref="I50:J50"/>
    <mergeCell ref="B51:C51"/>
    <mergeCell ref="D51:E51"/>
    <mergeCell ref="F51:G51"/>
    <mergeCell ref="I51:J51"/>
    <mergeCell ref="B47:J47"/>
    <mergeCell ref="B48:C48"/>
    <mergeCell ref="D48:E48"/>
    <mergeCell ref="F48:G48"/>
    <mergeCell ref="I48:J48"/>
    <mergeCell ref="B49:C49"/>
    <mergeCell ref="D49:E49"/>
    <mergeCell ref="F49:G49"/>
    <mergeCell ref="I49:J49"/>
    <mergeCell ref="B45:C45"/>
    <mergeCell ref="D45:E45"/>
    <mergeCell ref="F45:G45"/>
    <mergeCell ref="I45:J45"/>
    <mergeCell ref="B46:C46"/>
    <mergeCell ref="D46:E46"/>
    <mergeCell ref="F46:G46"/>
    <mergeCell ref="I46:J46"/>
    <mergeCell ref="B43:C43"/>
    <mergeCell ref="D43:E43"/>
    <mergeCell ref="F43:G43"/>
    <mergeCell ref="I43:J43"/>
    <mergeCell ref="B44:C44"/>
    <mergeCell ref="D44:E44"/>
    <mergeCell ref="F44:G44"/>
    <mergeCell ref="I44:J44"/>
    <mergeCell ref="B41:C41"/>
    <mergeCell ref="D41:E41"/>
    <mergeCell ref="F41:G41"/>
    <mergeCell ref="I41:J41"/>
    <mergeCell ref="B42:C42"/>
    <mergeCell ref="D42:E42"/>
    <mergeCell ref="F42:G42"/>
    <mergeCell ref="I42:J42"/>
    <mergeCell ref="B39:C39"/>
    <mergeCell ref="D39:E39"/>
    <mergeCell ref="F39:G39"/>
    <mergeCell ref="I39:J39"/>
    <mergeCell ref="B40:C40"/>
    <mergeCell ref="D40:E40"/>
    <mergeCell ref="F40:G40"/>
    <mergeCell ref="I40:J40"/>
    <mergeCell ref="B37:C37"/>
    <mergeCell ref="D37:E37"/>
    <mergeCell ref="F37:G37"/>
    <mergeCell ref="I37:J37"/>
    <mergeCell ref="B38:C38"/>
    <mergeCell ref="D38:E38"/>
    <mergeCell ref="F38:G38"/>
    <mergeCell ref="I38:J38"/>
    <mergeCell ref="B35:C35"/>
    <mergeCell ref="D35:E35"/>
    <mergeCell ref="F35:G35"/>
    <mergeCell ref="I35:J35"/>
    <mergeCell ref="B36:C36"/>
    <mergeCell ref="D36:E36"/>
    <mergeCell ref="F36:G36"/>
    <mergeCell ref="I36:J36"/>
    <mergeCell ref="B33:C33"/>
    <mergeCell ref="D33:E33"/>
    <mergeCell ref="F33:G33"/>
    <mergeCell ref="I33:J33"/>
    <mergeCell ref="B34:C34"/>
    <mergeCell ref="D34:E34"/>
    <mergeCell ref="F34:G34"/>
    <mergeCell ref="I34:J34"/>
    <mergeCell ref="B31:C31"/>
    <mergeCell ref="D31:E31"/>
    <mergeCell ref="F31:G31"/>
    <mergeCell ref="I31:J31"/>
    <mergeCell ref="B32:C32"/>
    <mergeCell ref="D32:E32"/>
    <mergeCell ref="F32:G32"/>
    <mergeCell ref="I32:J32"/>
    <mergeCell ref="B29:C29"/>
    <mergeCell ref="D29:E29"/>
    <mergeCell ref="F29:G29"/>
    <mergeCell ref="I29:J29"/>
    <mergeCell ref="B30:C30"/>
    <mergeCell ref="D30:E30"/>
    <mergeCell ref="F30:G30"/>
    <mergeCell ref="I30:J30"/>
    <mergeCell ref="B27:C27"/>
    <mergeCell ref="D27:E27"/>
    <mergeCell ref="F27:G27"/>
    <mergeCell ref="I27:J27"/>
    <mergeCell ref="B28:C28"/>
    <mergeCell ref="D28:E28"/>
    <mergeCell ref="F28:G28"/>
    <mergeCell ref="I28:J28"/>
    <mergeCell ref="B25:C25"/>
    <mergeCell ref="D25:E25"/>
    <mergeCell ref="F25:G25"/>
    <mergeCell ref="I25:J25"/>
    <mergeCell ref="B26:C26"/>
    <mergeCell ref="D26:E26"/>
    <mergeCell ref="F26:G26"/>
    <mergeCell ref="I26:J26"/>
    <mergeCell ref="B23:C23"/>
    <mergeCell ref="D23:E23"/>
    <mergeCell ref="F23:G23"/>
    <mergeCell ref="I23:J23"/>
    <mergeCell ref="B24:C24"/>
    <mergeCell ref="D24:E24"/>
    <mergeCell ref="F24:G24"/>
    <mergeCell ref="I24:J24"/>
    <mergeCell ref="B21:C21"/>
    <mergeCell ref="D21:E21"/>
    <mergeCell ref="F21:G21"/>
    <mergeCell ref="I21:J21"/>
    <mergeCell ref="B22:C22"/>
    <mergeCell ref="D22:E22"/>
    <mergeCell ref="F22:G22"/>
    <mergeCell ref="I22:J22"/>
    <mergeCell ref="B19:C19"/>
    <mergeCell ref="D19:E19"/>
    <mergeCell ref="F19:G19"/>
    <mergeCell ref="I19:J19"/>
    <mergeCell ref="B20:C20"/>
    <mergeCell ref="D20:E20"/>
    <mergeCell ref="F20:G20"/>
    <mergeCell ref="I20:J20"/>
    <mergeCell ref="B16:J16"/>
    <mergeCell ref="B17:C17"/>
    <mergeCell ref="D17:E17"/>
    <mergeCell ref="F17:G17"/>
    <mergeCell ref="I17:J17"/>
    <mergeCell ref="B18:C18"/>
    <mergeCell ref="D18:E18"/>
    <mergeCell ref="F18:G18"/>
    <mergeCell ref="I18:J18"/>
    <mergeCell ref="B14:C14"/>
    <mergeCell ref="D14:E14"/>
    <mergeCell ref="F14:G14"/>
    <mergeCell ref="I14:J14"/>
    <mergeCell ref="B15:C15"/>
    <mergeCell ref="D15:E15"/>
    <mergeCell ref="F15:G15"/>
    <mergeCell ref="I15:J15"/>
    <mergeCell ref="B12:C12"/>
    <mergeCell ref="D12:E12"/>
    <mergeCell ref="F12:G12"/>
    <mergeCell ref="I12:J12"/>
    <mergeCell ref="B13:C13"/>
    <mergeCell ref="D13:E13"/>
    <mergeCell ref="F13:G13"/>
    <mergeCell ref="I13:J13"/>
    <mergeCell ref="D7:E7"/>
    <mergeCell ref="B10:J10"/>
    <mergeCell ref="B11:C11"/>
    <mergeCell ref="D11:E11"/>
    <mergeCell ref="F11:G11"/>
    <mergeCell ref="I11:J11"/>
  </mergeCells>
  <pageMargins left="0.25" right="0.25" top="0.25" bottom="0.25" header="0.25" footer="0.25"/>
  <pageSetup paperSize="9" scale="91" orientation="landscape" r:id="rId1"/>
  <headerFooter alignWithMargins="0">
    <oddFooter>&amp;L&amp;C&amp;R</oddFooter>
  </headerFooter>
</worksheet>
</file>

<file path=xl/worksheets/sheet8.xml><?xml version="1.0" encoding="utf-8"?>
<worksheet xmlns="http://schemas.openxmlformats.org/spreadsheetml/2006/main" xmlns:r="http://schemas.openxmlformats.org/officeDocument/2006/relationships">
  <dimension ref="B1:J438"/>
  <sheetViews>
    <sheetView showGridLines="0" workbookViewId="0">
      <selection activeCell="D26" sqref="D26:E26"/>
    </sheetView>
  </sheetViews>
  <sheetFormatPr defaultRowHeight="12.75"/>
  <cols>
    <col min="1" max="1" width="2.28515625" style="236" customWidth="1"/>
    <col min="2" max="2" width="0" style="236" hidden="1" customWidth="1"/>
    <col min="3" max="3" width="11.7109375" style="236" customWidth="1"/>
    <col min="4" max="4" width="10.140625" style="236" bestFit="1" customWidth="1"/>
    <col min="5" max="5" width="74.28515625" style="236" customWidth="1"/>
    <col min="6" max="6" width="7.42578125" style="236" customWidth="1"/>
    <col min="7" max="7" width="11.140625" style="236" customWidth="1"/>
    <col min="8" max="8" width="14.85546875" style="236" customWidth="1"/>
    <col min="9" max="9" width="27.5703125" style="236" customWidth="1"/>
    <col min="10" max="10" width="9.85546875" style="236" customWidth="1"/>
    <col min="11" max="11" width="0.85546875" style="236" customWidth="1"/>
    <col min="12" max="12" width="1.42578125" style="236" customWidth="1"/>
    <col min="13" max="16384" width="9.140625" style="236"/>
  </cols>
  <sheetData>
    <row r="1" spans="2:10" ht="12" customHeight="1"/>
    <row r="2" spans="2:10" ht="74.099999999999994" customHeight="1"/>
    <row r="3" spans="2:10" ht="52.9" customHeight="1">
      <c r="D3" s="249"/>
      <c r="E3" s="249"/>
      <c r="F3" s="249"/>
    </row>
    <row r="4" spans="2:10" ht="8.1" customHeight="1"/>
    <row r="5" spans="2:10" ht="12.4" customHeight="1">
      <c r="C5" s="237"/>
      <c r="D5" s="238"/>
      <c r="E5" s="238"/>
      <c r="F5" s="238"/>
      <c r="G5" s="238"/>
      <c r="H5" s="238"/>
      <c r="I5" s="239"/>
    </row>
    <row r="6" spans="2:10" ht="13.5" customHeight="1">
      <c r="C6" s="240" t="s">
        <v>905</v>
      </c>
      <c r="D6" s="236" t="s">
        <v>906</v>
      </c>
      <c r="I6" s="241"/>
    </row>
    <row r="7" spans="2:10" ht="4.5" hidden="1" customHeight="1">
      <c r="C7" s="242"/>
      <c r="I7" s="241"/>
    </row>
    <row r="8" spans="2:10" ht="17.100000000000001" customHeight="1">
      <c r="C8" s="240" t="s">
        <v>907</v>
      </c>
      <c r="D8" s="236" t="s">
        <v>908</v>
      </c>
      <c r="I8" s="241"/>
    </row>
    <row r="9" spans="2:10" ht="3.95" customHeight="1">
      <c r="C9" s="242"/>
      <c r="I9" s="241"/>
    </row>
    <row r="10" spans="2:10" ht="15.75" customHeight="1">
      <c r="C10" s="240" t="s">
        <v>964</v>
      </c>
      <c r="D10" s="243" t="s">
        <v>42</v>
      </c>
      <c r="E10" s="244"/>
      <c r="I10" s="241"/>
    </row>
    <row r="11" spans="2:10" ht="4.5" hidden="1" customHeight="1">
      <c r="C11" s="245"/>
      <c r="D11" s="246"/>
      <c r="E11" s="246"/>
      <c r="F11" s="246"/>
      <c r="G11" s="246"/>
      <c r="H11" s="246"/>
      <c r="I11" s="247"/>
    </row>
    <row r="12" spans="2:10" ht="15.2" customHeight="1"/>
    <row r="13" spans="2:10" ht="45.6" customHeight="1">
      <c r="B13" s="248" t="s">
        <v>910</v>
      </c>
      <c r="C13" s="249"/>
      <c r="D13" s="249"/>
      <c r="E13" s="249"/>
      <c r="F13" s="249"/>
      <c r="G13" s="249"/>
      <c r="H13" s="249"/>
      <c r="I13" s="249"/>
      <c r="J13" s="249"/>
    </row>
    <row r="14" spans="2:10" ht="12.75" customHeight="1">
      <c r="B14" s="250" t="s">
        <v>175</v>
      </c>
      <c r="C14" s="244"/>
      <c r="D14" s="250" t="s">
        <v>176</v>
      </c>
      <c r="E14" s="244"/>
      <c r="F14" s="250" t="s">
        <v>177</v>
      </c>
      <c r="G14" s="244"/>
      <c r="H14" s="253" t="s">
        <v>178</v>
      </c>
      <c r="I14" s="250" t="s">
        <v>179</v>
      </c>
      <c r="J14" s="244"/>
    </row>
    <row r="15" spans="2:10" ht="12.75" customHeight="1">
      <c r="B15" s="243">
        <v>1</v>
      </c>
      <c r="C15" s="244"/>
      <c r="D15" s="243" t="s">
        <v>181</v>
      </c>
      <c r="E15" s="244"/>
      <c r="F15" s="256">
        <v>156432.57999999999</v>
      </c>
      <c r="G15" s="244"/>
      <c r="H15" s="257" t="s">
        <v>180</v>
      </c>
      <c r="I15" s="243" t="s">
        <v>42</v>
      </c>
      <c r="J15" s="244"/>
    </row>
    <row r="16" spans="2:10" ht="12.75" customHeight="1">
      <c r="B16" s="243">
        <v>2</v>
      </c>
      <c r="C16" s="244"/>
      <c r="D16" s="243" t="s">
        <v>185</v>
      </c>
      <c r="E16" s="244"/>
      <c r="F16" s="256">
        <v>155258.57999999999</v>
      </c>
      <c r="G16" s="244"/>
      <c r="H16" s="257" t="s">
        <v>184</v>
      </c>
      <c r="I16" s="243" t="s">
        <v>42</v>
      </c>
      <c r="J16" s="244"/>
    </row>
    <row r="17" spans="2:10" ht="12.75" customHeight="1">
      <c r="B17" s="243">
        <v>3</v>
      </c>
      <c r="C17" s="244"/>
      <c r="D17" s="243" t="s">
        <v>187</v>
      </c>
      <c r="E17" s="244"/>
      <c r="F17" s="256">
        <v>161116.44</v>
      </c>
      <c r="G17" s="244"/>
      <c r="H17" s="257" t="s">
        <v>186</v>
      </c>
      <c r="I17" s="243" t="s">
        <v>42</v>
      </c>
      <c r="J17" s="244"/>
    </row>
    <row r="18" spans="2:10">
      <c r="B18" s="258"/>
      <c r="C18" s="244"/>
      <c r="D18" s="258"/>
      <c r="E18" s="244"/>
      <c r="F18" s="261">
        <v>472807.6</v>
      </c>
      <c r="G18" s="244"/>
      <c r="H18" s="262"/>
      <c r="I18" s="258"/>
      <c r="J18" s="244"/>
    </row>
    <row r="19" spans="2:10" ht="45.6" customHeight="1">
      <c r="B19" s="248" t="s">
        <v>911</v>
      </c>
      <c r="C19" s="249"/>
      <c r="D19" s="249"/>
      <c r="E19" s="249"/>
      <c r="F19" s="249"/>
      <c r="G19" s="249"/>
      <c r="H19" s="249"/>
      <c r="I19" s="249"/>
      <c r="J19" s="249"/>
    </row>
    <row r="20" spans="2:10" ht="12.75" customHeight="1">
      <c r="B20" s="250" t="s">
        <v>175</v>
      </c>
      <c r="C20" s="244"/>
      <c r="D20" s="250" t="s">
        <v>176</v>
      </c>
      <c r="E20" s="244"/>
      <c r="F20" s="250" t="s">
        <v>177</v>
      </c>
      <c r="G20" s="244"/>
      <c r="H20" s="253" t="s">
        <v>178</v>
      </c>
      <c r="I20" s="250" t="s">
        <v>179</v>
      </c>
      <c r="J20" s="244"/>
    </row>
    <row r="21" spans="2:10" ht="32.25" customHeight="1">
      <c r="B21" s="243">
        <v>1</v>
      </c>
      <c r="C21" s="244"/>
      <c r="D21" s="243" t="s">
        <v>514</v>
      </c>
      <c r="E21" s="244"/>
      <c r="F21" s="256">
        <v>2853.78</v>
      </c>
      <c r="G21" s="244"/>
      <c r="H21" s="257" t="s">
        <v>190</v>
      </c>
      <c r="I21" s="243" t="s">
        <v>912</v>
      </c>
      <c r="J21" s="244"/>
    </row>
    <row r="22" spans="2:10" ht="24" customHeight="1">
      <c r="B22" s="243">
        <v>2</v>
      </c>
      <c r="C22" s="244"/>
      <c r="D22" s="243" t="s">
        <v>515</v>
      </c>
      <c r="E22" s="244"/>
      <c r="F22" s="256">
        <v>606.02</v>
      </c>
      <c r="G22" s="244"/>
      <c r="H22" s="257" t="s">
        <v>205</v>
      </c>
      <c r="I22" s="243" t="s">
        <v>912</v>
      </c>
      <c r="J22" s="244"/>
    </row>
    <row r="23" spans="2:10" ht="25.5" customHeight="1">
      <c r="B23" s="243">
        <v>3</v>
      </c>
      <c r="C23" s="244"/>
      <c r="D23" s="243" t="s">
        <v>516</v>
      </c>
      <c r="E23" s="244"/>
      <c r="F23" s="256">
        <v>431.3</v>
      </c>
      <c r="G23" s="244"/>
      <c r="H23" s="257" t="s">
        <v>201</v>
      </c>
      <c r="I23" s="243" t="s">
        <v>912</v>
      </c>
      <c r="J23" s="244"/>
    </row>
    <row r="24" spans="2:10" ht="24.75" customHeight="1">
      <c r="B24" s="243">
        <v>4</v>
      </c>
      <c r="C24" s="244"/>
      <c r="D24" s="243" t="s">
        <v>517</v>
      </c>
      <c r="E24" s="244"/>
      <c r="F24" s="256">
        <v>542.66999999999996</v>
      </c>
      <c r="G24" s="244"/>
      <c r="H24" s="257" t="s">
        <v>201</v>
      </c>
      <c r="I24" s="243" t="s">
        <v>912</v>
      </c>
      <c r="J24" s="244"/>
    </row>
    <row r="25" spans="2:10" ht="24.75" customHeight="1">
      <c r="B25" s="243">
        <v>5</v>
      </c>
      <c r="C25" s="244"/>
      <c r="D25" s="243" t="s">
        <v>518</v>
      </c>
      <c r="E25" s="244"/>
      <c r="F25" s="256">
        <v>212.18</v>
      </c>
      <c r="G25" s="244"/>
      <c r="H25" s="257" t="s">
        <v>201</v>
      </c>
      <c r="I25" s="243" t="s">
        <v>912</v>
      </c>
      <c r="J25" s="244"/>
    </row>
    <row r="26" spans="2:10" ht="23.25" customHeight="1">
      <c r="B26" s="243">
        <v>6</v>
      </c>
      <c r="C26" s="244"/>
      <c r="D26" s="243" t="s">
        <v>519</v>
      </c>
      <c r="E26" s="244"/>
      <c r="F26" s="256">
        <v>490.47</v>
      </c>
      <c r="G26" s="244"/>
      <c r="H26" s="257" t="s">
        <v>201</v>
      </c>
      <c r="I26" s="243" t="s">
        <v>912</v>
      </c>
      <c r="J26" s="244"/>
    </row>
    <row r="27" spans="2:10" ht="24.75" customHeight="1">
      <c r="B27" s="243">
        <v>7</v>
      </c>
      <c r="C27" s="244"/>
      <c r="D27" s="243" t="s">
        <v>520</v>
      </c>
      <c r="E27" s="244"/>
      <c r="F27" s="256">
        <v>958.26</v>
      </c>
      <c r="G27" s="244"/>
      <c r="H27" s="257" t="s">
        <v>201</v>
      </c>
      <c r="I27" s="243" t="s">
        <v>912</v>
      </c>
      <c r="J27" s="244"/>
    </row>
    <row r="28" spans="2:10" ht="28.5" customHeight="1">
      <c r="B28" s="243">
        <v>8</v>
      </c>
      <c r="C28" s="244"/>
      <c r="D28" s="243" t="s">
        <v>521</v>
      </c>
      <c r="E28" s="244"/>
      <c r="F28" s="256">
        <v>2083.6799999999998</v>
      </c>
      <c r="G28" s="244"/>
      <c r="H28" s="257" t="s">
        <v>211</v>
      </c>
      <c r="I28" s="243" t="s">
        <v>912</v>
      </c>
      <c r="J28" s="244"/>
    </row>
    <row r="29" spans="2:10" ht="26.25" customHeight="1">
      <c r="B29" s="243">
        <v>9</v>
      </c>
      <c r="C29" s="244"/>
      <c r="D29" s="243" t="s">
        <v>963</v>
      </c>
      <c r="E29" s="244"/>
      <c r="F29" s="256">
        <v>2768.58</v>
      </c>
      <c r="G29" s="244"/>
      <c r="H29" s="257" t="s">
        <v>293</v>
      </c>
      <c r="I29" s="243" t="s">
        <v>912</v>
      </c>
      <c r="J29" s="244"/>
    </row>
    <row r="30" spans="2:10" ht="25.5" customHeight="1">
      <c r="B30" s="243">
        <v>10</v>
      </c>
      <c r="C30" s="244"/>
      <c r="D30" s="243" t="s">
        <v>522</v>
      </c>
      <c r="E30" s="244"/>
      <c r="F30" s="256">
        <v>655.42</v>
      </c>
      <c r="G30" s="244"/>
      <c r="H30" s="257" t="s">
        <v>213</v>
      </c>
      <c r="I30" s="243" t="s">
        <v>912</v>
      </c>
      <c r="J30" s="244"/>
    </row>
    <row r="31" spans="2:10" ht="12.75" customHeight="1">
      <c r="B31" s="243">
        <v>11</v>
      </c>
      <c r="C31" s="244"/>
      <c r="D31" s="243" t="s">
        <v>523</v>
      </c>
      <c r="E31" s="244"/>
      <c r="F31" s="256">
        <v>335.99</v>
      </c>
      <c r="G31" s="244"/>
      <c r="H31" s="257" t="s">
        <v>213</v>
      </c>
      <c r="I31" s="243" t="s">
        <v>912</v>
      </c>
      <c r="J31" s="244"/>
    </row>
    <row r="32" spans="2:10" ht="23.25" customHeight="1">
      <c r="B32" s="243">
        <v>12</v>
      </c>
      <c r="C32" s="244"/>
      <c r="D32" s="243" t="s">
        <v>524</v>
      </c>
      <c r="E32" s="244"/>
      <c r="F32" s="256">
        <v>459.05</v>
      </c>
      <c r="G32" s="244"/>
      <c r="H32" s="257" t="s">
        <v>213</v>
      </c>
      <c r="I32" s="243" t="s">
        <v>912</v>
      </c>
      <c r="J32" s="244"/>
    </row>
    <row r="33" spans="2:10" ht="24.75" customHeight="1">
      <c r="B33" s="243">
        <v>13</v>
      </c>
      <c r="C33" s="244"/>
      <c r="D33" s="243" t="s">
        <v>525</v>
      </c>
      <c r="E33" s="244"/>
      <c r="F33" s="256">
        <v>331</v>
      </c>
      <c r="G33" s="244"/>
      <c r="H33" s="257" t="s">
        <v>217</v>
      </c>
      <c r="I33" s="243" t="s">
        <v>912</v>
      </c>
      <c r="J33" s="244"/>
    </row>
    <row r="34" spans="2:10" ht="27.75" customHeight="1">
      <c r="B34" s="243">
        <v>14</v>
      </c>
      <c r="C34" s="244"/>
      <c r="D34" s="243" t="s">
        <v>526</v>
      </c>
      <c r="E34" s="244"/>
      <c r="F34" s="256">
        <v>892</v>
      </c>
      <c r="G34" s="244"/>
      <c r="H34" s="257" t="s">
        <v>217</v>
      </c>
      <c r="I34" s="243" t="s">
        <v>912</v>
      </c>
      <c r="J34" s="244"/>
    </row>
    <row r="35" spans="2:10" ht="27.75" customHeight="1">
      <c r="B35" s="243">
        <v>15</v>
      </c>
      <c r="C35" s="244"/>
      <c r="D35" s="243" t="s">
        <v>527</v>
      </c>
      <c r="E35" s="244"/>
      <c r="F35" s="256">
        <v>858.28</v>
      </c>
      <c r="G35" s="244"/>
      <c r="H35" s="257" t="s">
        <v>217</v>
      </c>
      <c r="I35" s="243" t="s">
        <v>912</v>
      </c>
      <c r="J35" s="244"/>
    </row>
    <row r="36" spans="2:10">
      <c r="B36" s="258"/>
      <c r="C36" s="244"/>
      <c r="D36" s="258"/>
      <c r="E36" s="244"/>
      <c r="F36" s="261">
        <v>14478.68</v>
      </c>
      <c r="G36" s="244"/>
      <c r="H36" s="262"/>
      <c r="I36" s="258"/>
      <c r="J36" s="244"/>
    </row>
    <row r="37" spans="2:10" ht="45.6" customHeight="1">
      <c r="B37" s="248" t="s">
        <v>914</v>
      </c>
      <c r="C37" s="249"/>
      <c r="D37" s="249"/>
      <c r="E37" s="249"/>
      <c r="F37" s="249"/>
      <c r="G37" s="249"/>
      <c r="H37" s="249"/>
      <c r="I37" s="249"/>
      <c r="J37" s="249"/>
    </row>
    <row r="38" spans="2:10" ht="12.75" customHeight="1">
      <c r="B38" s="250" t="s">
        <v>175</v>
      </c>
      <c r="C38" s="244"/>
      <c r="D38" s="250" t="s">
        <v>176</v>
      </c>
      <c r="E38" s="244"/>
      <c r="F38" s="250" t="s">
        <v>177</v>
      </c>
      <c r="G38" s="244"/>
      <c r="H38" s="253" t="s">
        <v>178</v>
      </c>
      <c r="I38" s="250" t="s">
        <v>179</v>
      </c>
      <c r="J38" s="244"/>
    </row>
    <row r="39" spans="2:10" ht="12.75" customHeight="1">
      <c r="B39" s="243">
        <v>1</v>
      </c>
      <c r="C39" s="244"/>
      <c r="D39" s="243" t="s">
        <v>528</v>
      </c>
      <c r="E39" s="244"/>
      <c r="F39" s="256">
        <v>188.1</v>
      </c>
      <c r="G39" s="244"/>
      <c r="H39" s="257" t="s">
        <v>188</v>
      </c>
      <c r="I39" s="243" t="s">
        <v>593</v>
      </c>
      <c r="J39" s="244"/>
    </row>
    <row r="40" spans="2:10" ht="12.75" customHeight="1">
      <c r="B40" s="243">
        <v>2</v>
      </c>
      <c r="C40" s="244"/>
      <c r="D40" s="243" t="s">
        <v>528</v>
      </c>
      <c r="E40" s="244"/>
      <c r="F40" s="256">
        <v>188.1</v>
      </c>
      <c r="G40" s="244"/>
      <c r="H40" s="257" t="s">
        <v>188</v>
      </c>
      <c r="I40" s="243" t="s">
        <v>529</v>
      </c>
      <c r="J40" s="244"/>
    </row>
    <row r="41" spans="2:10" ht="12.75" customHeight="1">
      <c r="B41" s="243">
        <v>3</v>
      </c>
      <c r="C41" s="244"/>
      <c r="D41" s="243" t="s">
        <v>528</v>
      </c>
      <c r="E41" s="244"/>
      <c r="F41" s="256">
        <v>188.1</v>
      </c>
      <c r="G41" s="244"/>
      <c r="H41" s="257" t="s">
        <v>188</v>
      </c>
      <c r="I41" s="243" t="s">
        <v>530</v>
      </c>
      <c r="J41" s="244"/>
    </row>
    <row r="42" spans="2:10" ht="12.75" customHeight="1">
      <c r="B42" s="243">
        <v>4</v>
      </c>
      <c r="C42" s="244"/>
      <c r="D42" s="243" t="s">
        <v>528</v>
      </c>
      <c r="E42" s="244"/>
      <c r="F42" s="256">
        <v>188.1</v>
      </c>
      <c r="G42" s="244"/>
      <c r="H42" s="257" t="s">
        <v>188</v>
      </c>
      <c r="I42" s="243" t="s">
        <v>531</v>
      </c>
      <c r="J42" s="244"/>
    </row>
    <row r="43" spans="2:10" ht="12.75" customHeight="1">
      <c r="B43" s="243">
        <v>5</v>
      </c>
      <c r="C43" s="244"/>
      <c r="D43" s="243" t="s">
        <v>528</v>
      </c>
      <c r="E43" s="244"/>
      <c r="F43" s="256">
        <v>188.1</v>
      </c>
      <c r="G43" s="244"/>
      <c r="H43" s="257" t="s">
        <v>188</v>
      </c>
      <c r="I43" s="243" t="s">
        <v>532</v>
      </c>
      <c r="J43" s="244"/>
    </row>
    <row r="44" spans="2:10" ht="12.75" customHeight="1">
      <c r="B44" s="243">
        <v>6</v>
      </c>
      <c r="C44" s="244"/>
      <c r="D44" s="243" t="s">
        <v>533</v>
      </c>
      <c r="E44" s="244"/>
      <c r="F44" s="256">
        <v>97.61</v>
      </c>
      <c r="G44" s="244"/>
      <c r="H44" s="257" t="s">
        <v>275</v>
      </c>
      <c r="I44" s="243" t="s">
        <v>534</v>
      </c>
      <c r="J44" s="244"/>
    </row>
    <row r="45" spans="2:10" ht="12.75" customHeight="1">
      <c r="B45" s="243">
        <v>7</v>
      </c>
      <c r="C45" s="244"/>
      <c r="D45" s="243" t="s">
        <v>528</v>
      </c>
      <c r="E45" s="244"/>
      <c r="F45" s="256">
        <v>188.1</v>
      </c>
      <c r="G45" s="244"/>
      <c r="H45" s="257" t="s">
        <v>188</v>
      </c>
      <c r="I45" s="243" t="s">
        <v>535</v>
      </c>
      <c r="J45" s="244"/>
    </row>
    <row r="46" spans="2:10" ht="12.75" customHeight="1">
      <c r="B46" s="243">
        <v>8</v>
      </c>
      <c r="C46" s="244"/>
      <c r="D46" s="243" t="s">
        <v>528</v>
      </c>
      <c r="E46" s="244"/>
      <c r="F46" s="256">
        <v>188.1</v>
      </c>
      <c r="G46" s="244"/>
      <c r="H46" s="257" t="s">
        <v>188</v>
      </c>
      <c r="I46" s="243" t="s">
        <v>592</v>
      </c>
      <c r="J46" s="244"/>
    </row>
    <row r="47" spans="2:10" ht="12.75" customHeight="1">
      <c r="B47" s="243">
        <v>9</v>
      </c>
      <c r="C47" s="244"/>
      <c r="D47" s="243" t="s">
        <v>536</v>
      </c>
      <c r="E47" s="244"/>
      <c r="F47" s="256">
        <v>62.7</v>
      </c>
      <c r="G47" s="244"/>
      <c r="H47" s="257" t="s">
        <v>188</v>
      </c>
      <c r="I47" s="243" t="s">
        <v>537</v>
      </c>
      <c r="J47" s="244"/>
    </row>
    <row r="48" spans="2:10" ht="12.75" customHeight="1">
      <c r="B48" s="243">
        <v>10</v>
      </c>
      <c r="C48" s="244"/>
      <c r="D48" s="243" t="s">
        <v>538</v>
      </c>
      <c r="E48" s="244"/>
      <c r="F48" s="256">
        <v>340.5</v>
      </c>
      <c r="G48" s="244"/>
      <c r="H48" s="257" t="s">
        <v>396</v>
      </c>
      <c r="I48" s="243" t="s">
        <v>539</v>
      </c>
      <c r="J48" s="244"/>
    </row>
    <row r="49" spans="2:10" ht="12.75" customHeight="1">
      <c r="B49" s="243">
        <v>11</v>
      </c>
      <c r="C49" s="244"/>
      <c r="D49" s="243" t="s">
        <v>540</v>
      </c>
      <c r="E49" s="244"/>
      <c r="F49" s="256">
        <v>276</v>
      </c>
      <c r="G49" s="244"/>
      <c r="H49" s="257" t="s">
        <v>396</v>
      </c>
      <c r="I49" s="243" t="s">
        <v>539</v>
      </c>
      <c r="J49" s="244"/>
    </row>
    <row r="50" spans="2:10" ht="12.75" customHeight="1">
      <c r="B50" s="243">
        <v>12</v>
      </c>
      <c r="C50" s="244"/>
      <c r="D50" s="243" t="s">
        <v>541</v>
      </c>
      <c r="E50" s="244"/>
      <c r="F50" s="256">
        <v>296.7</v>
      </c>
      <c r="G50" s="244"/>
      <c r="H50" s="257" t="s">
        <v>396</v>
      </c>
      <c r="I50" s="243" t="s">
        <v>542</v>
      </c>
      <c r="J50" s="244"/>
    </row>
    <row r="51" spans="2:10" ht="12.75" customHeight="1">
      <c r="B51" s="243">
        <v>13</v>
      </c>
      <c r="C51" s="244"/>
      <c r="D51" s="243" t="s">
        <v>543</v>
      </c>
      <c r="E51" s="244"/>
      <c r="F51" s="256">
        <v>30</v>
      </c>
      <c r="G51" s="244"/>
      <c r="H51" s="257" t="s">
        <v>399</v>
      </c>
      <c r="I51" s="243" t="s">
        <v>544</v>
      </c>
      <c r="J51" s="244"/>
    </row>
    <row r="52" spans="2:10" ht="12.75" customHeight="1">
      <c r="B52" s="243">
        <v>14</v>
      </c>
      <c r="C52" s="244"/>
      <c r="D52" s="243" t="s">
        <v>545</v>
      </c>
      <c r="E52" s="244"/>
      <c r="F52" s="256">
        <v>188.1</v>
      </c>
      <c r="G52" s="244"/>
      <c r="H52" s="257" t="s">
        <v>199</v>
      </c>
      <c r="I52" s="243" t="s">
        <v>546</v>
      </c>
      <c r="J52" s="244"/>
    </row>
    <row r="53" spans="2:10" ht="12.75" customHeight="1">
      <c r="B53" s="243">
        <v>15</v>
      </c>
      <c r="C53" s="244"/>
      <c r="D53" s="243" t="s">
        <v>547</v>
      </c>
      <c r="E53" s="244"/>
      <c r="F53" s="256">
        <v>188.1</v>
      </c>
      <c r="G53" s="244"/>
      <c r="H53" s="257" t="s">
        <v>199</v>
      </c>
      <c r="I53" s="243" t="s">
        <v>548</v>
      </c>
      <c r="J53" s="244"/>
    </row>
    <row r="54" spans="2:10" ht="12.75" customHeight="1">
      <c r="B54" s="243">
        <v>16</v>
      </c>
      <c r="C54" s="244"/>
      <c r="D54" s="243" t="s">
        <v>547</v>
      </c>
      <c r="E54" s="244"/>
      <c r="F54" s="256">
        <v>188.1</v>
      </c>
      <c r="G54" s="244"/>
      <c r="H54" s="257" t="s">
        <v>199</v>
      </c>
      <c r="I54" s="243" t="s">
        <v>549</v>
      </c>
      <c r="J54" s="244"/>
    </row>
    <row r="55" spans="2:10" ht="12.75" customHeight="1">
      <c r="B55" s="243">
        <v>17</v>
      </c>
      <c r="C55" s="244"/>
      <c r="D55" s="243" t="s">
        <v>550</v>
      </c>
      <c r="E55" s="244"/>
      <c r="F55" s="256">
        <v>188.1</v>
      </c>
      <c r="G55" s="244"/>
      <c r="H55" s="257" t="s">
        <v>199</v>
      </c>
      <c r="I55" s="243" t="s">
        <v>551</v>
      </c>
      <c r="J55" s="244"/>
    </row>
    <row r="56" spans="2:10" ht="12.75" customHeight="1">
      <c r="B56" s="243">
        <v>18</v>
      </c>
      <c r="C56" s="244"/>
      <c r="D56" s="243" t="s">
        <v>552</v>
      </c>
      <c r="E56" s="244"/>
      <c r="F56" s="256">
        <v>494.5</v>
      </c>
      <c r="G56" s="244"/>
      <c r="H56" s="257" t="s">
        <v>199</v>
      </c>
      <c r="I56" s="243" t="s">
        <v>553</v>
      </c>
      <c r="J56" s="244"/>
    </row>
    <row r="57" spans="2:10" ht="12.75" customHeight="1">
      <c r="B57" s="243">
        <v>19</v>
      </c>
      <c r="C57" s="244"/>
      <c r="D57" s="243" t="s">
        <v>554</v>
      </c>
      <c r="E57" s="244"/>
      <c r="F57" s="256">
        <v>30</v>
      </c>
      <c r="G57" s="244"/>
      <c r="H57" s="257" t="s">
        <v>199</v>
      </c>
      <c r="I57" s="243" t="s">
        <v>555</v>
      </c>
      <c r="J57" s="244"/>
    </row>
    <row r="58" spans="2:10" ht="12.75" customHeight="1">
      <c r="B58" s="243">
        <v>20</v>
      </c>
      <c r="C58" s="244"/>
      <c r="D58" s="243" t="s">
        <v>556</v>
      </c>
      <c r="E58" s="244"/>
      <c r="F58" s="256">
        <v>30</v>
      </c>
      <c r="G58" s="244"/>
      <c r="H58" s="257" t="s">
        <v>199</v>
      </c>
      <c r="I58" s="243" t="s">
        <v>555</v>
      </c>
      <c r="J58" s="244"/>
    </row>
    <row r="59" spans="2:10" ht="12.75" customHeight="1">
      <c r="B59" s="243">
        <v>21</v>
      </c>
      <c r="C59" s="244"/>
      <c r="D59" s="243" t="s">
        <v>557</v>
      </c>
      <c r="E59" s="244"/>
      <c r="F59" s="256">
        <v>154.66</v>
      </c>
      <c r="G59" s="244"/>
      <c r="H59" s="257" t="s">
        <v>260</v>
      </c>
      <c r="I59" s="243" t="s">
        <v>537</v>
      </c>
      <c r="J59" s="244"/>
    </row>
    <row r="60" spans="2:10" ht="12.75" customHeight="1">
      <c r="B60" s="243">
        <v>22</v>
      </c>
      <c r="C60" s="244"/>
      <c r="D60" s="243" t="s">
        <v>558</v>
      </c>
      <c r="E60" s="244"/>
      <c r="F60" s="256">
        <v>217.36</v>
      </c>
      <c r="G60" s="244"/>
      <c r="H60" s="257" t="s">
        <v>260</v>
      </c>
      <c r="I60" s="243" t="s">
        <v>961</v>
      </c>
      <c r="J60" s="244"/>
    </row>
    <row r="61" spans="2:10" ht="12.75" customHeight="1">
      <c r="B61" s="243">
        <v>23</v>
      </c>
      <c r="C61" s="244"/>
      <c r="D61" s="243" t="s">
        <v>559</v>
      </c>
      <c r="E61" s="244"/>
      <c r="F61" s="256">
        <v>30</v>
      </c>
      <c r="G61" s="244"/>
      <c r="H61" s="257" t="s">
        <v>326</v>
      </c>
      <c r="I61" s="243" t="s">
        <v>560</v>
      </c>
      <c r="J61" s="244"/>
    </row>
    <row r="62" spans="2:10" ht="12.75" customHeight="1">
      <c r="B62" s="243">
        <v>24</v>
      </c>
      <c r="C62" s="244"/>
      <c r="D62" s="243" t="s">
        <v>561</v>
      </c>
      <c r="E62" s="244"/>
      <c r="F62" s="256">
        <v>306</v>
      </c>
      <c r="G62" s="244"/>
      <c r="H62" s="257" t="s">
        <v>198</v>
      </c>
      <c r="I62" s="243" t="s">
        <v>562</v>
      </c>
      <c r="J62" s="244"/>
    </row>
    <row r="63" spans="2:10" ht="12.75" customHeight="1">
      <c r="B63" s="243">
        <v>25</v>
      </c>
      <c r="C63" s="244"/>
      <c r="D63" s="243" t="s">
        <v>563</v>
      </c>
      <c r="E63" s="244"/>
      <c r="F63" s="256">
        <v>306</v>
      </c>
      <c r="G63" s="244"/>
      <c r="H63" s="257" t="s">
        <v>190</v>
      </c>
      <c r="I63" s="243" t="s">
        <v>564</v>
      </c>
      <c r="J63" s="244"/>
    </row>
    <row r="64" spans="2:10" ht="12.75" customHeight="1">
      <c r="B64" s="243">
        <v>26</v>
      </c>
      <c r="C64" s="244"/>
      <c r="D64" s="243" t="s">
        <v>565</v>
      </c>
      <c r="E64" s="244"/>
      <c r="F64" s="256">
        <v>298.5</v>
      </c>
      <c r="G64" s="244"/>
      <c r="H64" s="257" t="s">
        <v>198</v>
      </c>
      <c r="I64" s="243" t="s">
        <v>566</v>
      </c>
      <c r="J64" s="244"/>
    </row>
    <row r="65" spans="2:10" ht="12.75" customHeight="1">
      <c r="B65" s="243">
        <v>27</v>
      </c>
      <c r="C65" s="244"/>
      <c r="D65" s="243" t="s">
        <v>567</v>
      </c>
      <c r="E65" s="244"/>
      <c r="F65" s="256">
        <v>298.5</v>
      </c>
      <c r="G65" s="244"/>
      <c r="H65" s="257" t="s">
        <v>205</v>
      </c>
      <c r="I65" s="243" t="s">
        <v>568</v>
      </c>
      <c r="J65" s="244"/>
    </row>
    <row r="66" spans="2:10" ht="12.75" customHeight="1">
      <c r="B66" s="243">
        <v>28</v>
      </c>
      <c r="C66" s="244"/>
      <c r="D66" s="243" t="s">
        <v>569</v>
      </c>
      <c r="E66" s="244"/>
      <c r="F66" s="256">
        <v>407.95</v>
      </c>
      <c r="G66" s="244"/>
      <c r="H66" s="257" t="s">
        <v>570</v>
      </c>
      <c r="I66" s="243" t="s">
        <v>571</v>
      </c>
      <c r="J66" s="244"/>
    </row>
    <row r="67" spans="2:10" ht="12.75" customHeight="1">
      <c r="B67" s="243">
        <v>29</v>
      </c>
      <c r="C67" s="244"/>
      <c r="D67" s="243" t="s">
        <v>569</v>
      </c>
      <c r="E67" s="244"/>
      <c r="F67" s="256">
        <v>407.95</v>
      </c>
      <c r="G67" s="244"/>
      <c r="H67" s="257" t="s">
        <v>570</v>
      </c>
      <c r="I67" s="243" t="s">
        <v>572</v>
      </c>
      <c r="J67" s="244"/>
    </row>
    <row r="68" spans="2:10" ht="12.75" customHeight="1">
      <c r="B68" s="243">
        <v>30</v>
      </c>
      <c r="C68" s="244"/>
      <c r="D68" s="243" t="s">
        <v>573</v>
      </c>
      <c r="E68" s="244"/>
      <c r="F68" s="256">
        <v>231.99</v>
      </c>
      <c r="G68" s="244"/>
      <c r="H68" s="257" t="s">
        <v>254</v>
      </c>
      <c r="I68" s="243" t="s">
        <v>537</v>
      </c>
      <c r="J68" s="244"/>
    </row>
    <row r="69" spans="2:10" ht="12.75" customHeight="1">
      <c r="B69" s="243">
        <v>31</v>
      </c>
      <c r="C69" s="244"/>
      <c r="D69" s="243" t="s">
        <v>574</v>
      </c>
      <c r="E69" s="244"/>
      <c r="F69" s="256">
        <v>250.8</v>
      </c>
      <c r="G69" s="244"/>
      <c r="H69" s="257" t="s">
        <v>254</v>
      </c>
      <c r="I69" s="243" t="s">
        <v>575</v>
      </c>
      <c r="J69" s="244"/>
    </row>
    <row r="70" spans="2:10" ht="12.75" customHeight="1">
      <c r="B70" s="243">
        <v>32</v>
      </c>
      <c r="C70" s="244"/>
      <c r="D70" s="243" t="s">
        <v>574</v>
      </c>
      <c r="E70" s="244"/>
      <c r="F70" s="256">
        <v>250.8</v>
      </c>
      <c r="G70" s="244"/>
      <c r="H70" s="257" t="s">
        <v>254</v>
      </c>
      <c r="I70" s="243" t="s">
        <v>576</v>
      </c>
      <c r="J70" s="244"/>
    </row>
    <row r="71" spans="2:10" ht="12.75" customHeight="1">
      <c r="B71" s="243">
        <v>33</v>
      </c>
      <c r="C71" s="244"/>
      <c r="D71" s="243" t="s">
        <v>574</v>
      </c>
      <c r="E71" s="244"/>
      <c r="F71" s="256">
        <v>250.8</v>
      </c>
      <c r="G71" s="244"/>
      <c r="H71" s="257" t="s">
        <v>254</v>
      </c>
      <c r="I71" s="243" t="s">
        <v>577</v>
      </c>
      <c r="J71" s="244"/>
    </row>
    <row r="72" spans="2:10" ht="12.75" customHeight="1">
      <c r="B72" s="243">
        <v>34</v>
      </c>
      <c r="C72" s="244"/>
      <c r="D72" s="243" t="s">
        <v>574</v>
      </c>
      <c r="E72" s="244"/>
      <c r="F72" s="256">
        <v>250.8</v>
      </c>
      <c r="G72" s="244"/>
      <c r="H72" s="257" t="s">
        <v>254</v>
      </c>
      <c r="I72" s="243" t="s">
        <v>578</v>
      </c>
      <c r="J72" s="244"/>
    </row>
    <row r="73" spans="2:10" ht="12.75" customHeight="1">
      <c r="B73" s="243">
        <v>35</v>
      </c>
      <c r="C73" s="244"/>
      <c r="D73" s="243" t="s">
        <v>579</v>
      </c>
      <c r="E73" s="244"/>
      <c r="F73" s="256">
        <v>255.36</v>
      </c>
      <c r="G73" s="244"/>
      <c r="H73" s="257" t="s">
        <v>256</v>
      </c>
      <c r="I73" s="243" t="s">
        <v>580</v>
      </c>
      <c r="J73" s="244"/>
    </row>
    <row r="74" spans="2:10" ht="12.75" customHeight="1">
      <c r="B74" s="243">
        <v>36</v>
      </c>
      <c r="C74" s="244"/>
      <c r="D74" s="243" t="s">
        <v>581</v>
      </c>
      <c r="E74" s="244"/>
      <c r="F74" s="256">
        <v>663.32</v>
      </c>
      <c r="G74" s="244"/>
      <c r="H74" s="257" t="s">
        <v>254</v>
      </c>
      <c r="I74" s="243" t="s">
        <v>534</v>
      </c>
      <c r="J74" s="244"/>
    </row>
    <row r="75" spans="2:10" ht="12.75" customHeight="1">
      <c r="B75" s="243">
        <v>37</v>
      </c>
      <c r="C75" s="244"/>
      <c r="D75" s="243" t="s">
        <v>581</v>
      </c>
      <c r="E75" s="244"/>
      <c r="F75" s="256">
        <v>663.32</v>
      </c>
      <c r="G75" s="244"/>
      <c r="H75" s="257" t="s">
        <v>254</v>
      </c>
      <c r="I75" s="243" t="s">
        <v>582</v>
      </c>
      <c r="J75" s="244"/>
    </row>
    <row r="76" spans="2:10" ht="12.75" customHeight="1">
      <c r="B76" s="243">
        <v>38</v>
      </c>
      <c r="C76" s="244"/>
      <c r="D76" s="243" t="s">
        <v>583</v>
      </c>
      <c r="E76" s="244"/>
      <c r="F76" s="256">
        <v>30</v>
      </c>
      <c r="G76" s="244"/>
      <c r="H76" s="257" t="s">
        <v>466</v>
      </c>
      <c r="I76" s="243" t="s">
        <v>584</v>
      </c>
      <c r="J76" s="244"/>
    </row>
    <row r="77" spans="2:10" ht="12.75" customHeight="1">
      <c r="B77" s="243">
        <v>39</v>
      </c>
      <c r="C77" s="244"/>
      <c r="D77" s="243" t="s">
        <v>585</v>
      </c>
      <c r="E77" s="244"/>
      <c r="F77" s="256">
        <v>255.36</v>
      </c>
      <c r="G77" s="244"/>
      <c r="H77" s="257" t="s">
        <v>409</v>
      </c>
      <c r="I77" s="243" t="s">
        <v>539</v>
      </c>
      <c r="J77" s="244"/>
    </row>
    <row r="78" spans="2:10" ht="12.75" customHeight="1">
      <c r="B78" s="243">
        <v>40</v>
      </c>
      <c r="C78" s="244"/>
      <c r="D78" s="243" t="s">
        <v>586</v>
      </c>
      <c r="E78" s="244"/>
      <c r="F78" s="256">
        <v>255.36</v>
      </c>
      <c r="G78" s="244"/>
      <c r="H78" s="257" t="s">
        <v>409</v>
      </c>
      <c r="I78" s="243" t="s">
        <v>534</v>
      </c>
      <c r="J78" s="244"/>
    </row>
    <row r="79" spans="2:10" ht="12.75" customHeight="1">
      <c r="B79" s="243">
        <v>41</v>
      </c>
      <c r="C79" s="244"/>
      <c r="D79" s="243" t="s">
        <v>587</v>
      </c>
      <c r="E79" s="244"/>
      <c r="F79" s="256">
        <v>188.1</v>
      </c>
      <c r="G79" s="244"/>
      <c r="H79" s="257" t="s">
        <v>262</v>
      </c>
      <c r="I79" s="243" t="s">
        <v>580</v>
      </c>
      <c r="J79" s="244"/>
    </row>
    <row r="80" spans="2:10" ht="12.75" customHeight="1">
      <c r="B80" s="243">
        <v>42</v>
      </c>
      <c r="C80" s="244"/>
      <c r="D80" s="243" t="s">
        <v>587</v>
      </c>
      <c r="E80" s="244"/>
      <c r="F80" s="256">
        <v>188.1</v>
      </c>
      <c r="G80" s="244"/>
      <c r="H80" s="257" t="s">
        <v>262</v>
      </c>
      <c r="I80" s="243" t="s">
        <v>588</v>
      </c>
      <c r="J80" s="244"/>
    </row>
    <row r="81" spans="2:10" ht="12.75" customHeight="1">
      <c r="B81" s="243">
        <v>43</v>
      </c>
      <c r="C81" s="244"/>
      <c r="D81" s="243" t="s">
        <v>587</v>
      </c>
      <c r="E81" s="244"/>
      <c r="F81" s="256">
        <v>188.1</v>
      </c>
      <c r="G81" s="244"/>
      <c r="H81" s="257" t="s">
        <v>262</v>
      </c>
      <c r="I81" s="243" t="s">
        <v>535</v>
      </c>
      <c r="J81" s="244"/>
    </row>
    <row r="82" spans="2:10" ht="12.75" customHeight="1">
      <c r="B82" s="243">
        <v>44</v>
      </c>
      <c r="C82" s="244"/>
      <c r="D82" s="243" t="s">
        <v>587</v>
      </c>
      <c r="E82" s="244"/>
      <c r="F82" s="256">
        <v>188.1</v>
      </c>
      <c r="G82" s="244"/>
      <c r="H82" s="257" t="s">
        <v>262</v>
      </c>
      <c r="I82" s="243" t="s">
        <v>589</v>
      </c>
      <c r="J82" s="244"/>
    </row>
    <row r="83" spans="2:10" ht="12.75" customHeight="1">
      <c r="B83" s="243">
        <v>45</v>
      </c>
      <c r="C83" s="244"/>
      <c r="D83" s="243" t="s">
        <v>587</v>
      </c>
      <c r="E83" s="244"/>
      <c r="F83" s="256">
        <v>188.1</v>
      </c>
      <c r="G83" s="244"/>
      <c r="H83" s="257" t="s">
        <v>262</v>
      </c>
      <c r="I83" s="243" t="s">
        <v>590</v>
      </c>
      <c r="J83" s="244"/>
    </row>
    <row r="84" spans="2:10" ht="12.75" customHeight="1">
      <c r="B84" s="243">
        <v>46</v>
      </c>
      <c r="C84" s="244"/>
      <c r="D84" s="243" t="s">
        <v>587</v>
      </c>
      <c r="E84" s="244"/>
      <c r="F84" s="256">
        <v>188.1</v>
      </c>
      <c r="G84" s="244"/>
      <c r="H84" s="257" t="s">
        <v>262</v>
      </c>
      <c r="I84" s="243" t="s">
        <v>539</v>
      </c>
      <c r="J84" s="244"/>
    </row>
    <row r="85" spans="2:10" ht="12.75" customHeight="1">
      <c r="B85" s="243">
        <v>47</v>
      </c>
      <c r="C85" s="244"/>
      <c r="D85" s="243" t="s">
        <v>587</v>
      </c>
      <c r="E85" s="244"/>
      <c r="F85" s="256">
        <v>188.1</v>
      </c>
      <c r="G85" s="244"/>
      <c r="H85" s="257" t="s">
        <v>262</v>
      </c>
      <c r="I85" s="243" t="s">
        <v>591</v>
      </c>
      <c r="J85" s="244"/>
    </row>
    <row r="86" spans="2:10" ht="12.75" customHeight="1">
      <c r="B86" s="243">
        <v>48</v>
      </c>
      <c r="C86" s="244"/>
      <c r="D86" s="243" t="s">
        <v>587</v>
      </c>
      <c r="E86" s="244"/>
      <c r="F86" s="256">
        <v>188.1</v>
      </c>
      <c r="G86" s="244"/>
      <c r="H86" s="257" t="s">
        <v>262</v>
      </c>
      <c r="I86" s="243" t="s">
        <v>532</v>
      </c>
      <c r="J86" s="244"/>
    </row>
    <row r="87" spans="2:10" ht="12.75" customHeight="1">
      <c r="B87" s="243">
        <v>49</v>
      </c>
      <c r="C87" s="244"/>
      <c r="D87" s="243" t="s">
        <v>587</v>
      </c>
      <c r="E87" s="244"/>
      <c r="F87" s="256">
        <v>188.1</v>
      </c>
      <c r="G87" s="244"/>
      <c r="H87" s="257" t="s">
        <v>262</v>
      </c>
      <c r="I87" s="243" t="s">
        <v>531</v>
      </c>
      <c r="J87" s="244"/>
    </row>
    <row r="88" spans="2:10" ht="12.75" customHeight="1">
      <c r="B88" s="243">
        <v>50</v>
      </c>
      <c r="C88" s="244"/>
      <c r="D88" s="243" t="s">
        <v>587</v>
      </c>
      <c r="E88" s="244"/>
      <c r="F88" s="256">
        <v>188.1</v>
      </c>
      <c r="G88" s="244"/>
      <c r="H88" s="257" t="s">
        <v>262</v>
      </c>
      <c r="I88" s="243" t="s">
        <v>592</v>
      </c>
      <c r="J88" s="244"/>
    </row>
    <row r="89" spans="2:10" ht="12.75" customHeight="1">
      <c r="B89" s="243">
        <v>51</v>
      </c>
      <c r="C89" s="244"/>
      <c r="D89" s="243" t="s">
        <v>587</v>
      </c>
      <c r="E89" s="244"/>
      <c r="F89" s="256">
        <v>188.1</v>
      </c>
      <c r="G89" s="244"/>
      <c r="H89" s="257" t="s">
        <v>262</v>
      </c>
      <c r="I89" s="243" t="s">
        <v>593</v>
      </c>
      <c r="J89" s="244"/>
    </row>
    <row r="90" spans="2:10" ht="12.75" customHeight="1">
      <c r="B90" s="243">
        <v>52</v>
      </c>
      <c r="C90" s="244"/>
      <c r="D90" s="243" t="s">
        <v>587</v>
      </c>
      <c r="E90" s="244"/>
      <c r="F90" s="256">
        <v>188.1</v>
      </c>
      <c r="G90" s="244"/>
      <c r="H90" s="257" t="s">
        <v>262</v>
      </c>
      <c r="I90" s="243" t="s">
        <v>564</v>
      </c>
      <c r="J90" s="244"/>
    </row>
    <row r="91" spans="2:10" ht="12.75" customHeight="1">
      <c r="B91" s="243">
        <v>53</v>
      </c>
      <c r="C91" s="244"/>
      <c r="D91" s="243" t="s">
        <v>587</v>
      </c>
      <c r="E91" s="244"/>
      <c r="F91" s="256">
        <v>188.1</v>
      </c>
      <c r="G91" s="244"/>
      <c r="H91" s="257" t="s">
        <v>262</v>
      </c>
      <c r="I91" s="243" t="s">
        <v>553</v>
      </c>
      <c r="J91" s="244"/>
    </row>
    <row r="92" spans="2:10" ht="12.75" customHeight="1">
      <c r="B92" s="243">
        <v>54</v>
      </c>
      <c r="C92" s="244"/>
      <c r="D92" s="243" t="s">
        <v>587</v>
      </c>
      <c r="E92" s="244"/>
      <c r="F92" s="256">
        <v>188.1</v>
      </c>
      <c r="G92" s="244"/>
      <c r="H92" s="257" t="s">
        <v>262</v>
      </c>
      <c r="I92" s="243" t="s">
        <v>594</v>
      </c>
      <c r="J92" s="244"/>
    </row>
    <row r="93" spans="2:10" ht="12.75" customHeight="1">
      <c r="B93" s="243">
        <v>55</v>
      </c>
      <c r="C93" s="244"/>
      <c r="D93" s="243" t="s">
        <v>587</v>
      </c>
      <c r="E93" s="244"/>
      <c r="F93" s="256">
        <v>188.1</v>
      </c>
      <c r="G93" s="244"/>
      <c r="H93" s="257" t="s">
        <v>262</v>
      </c>
      <c r="I93" s="243" t="s">
        <v>595</v>
      </c>
      <c r="J93" s="244"/>
    </row>
    <row r="94" spans="2:10" ht="12.75" customHeight="1">
      <c r="B94" s="243">
        <v>56</v>
      </c>
      <c r="C94" s="244"/>
      <c r="D94" s="243" t="s">
        <v>587</v>
      </c>
      <c r="E94" s="244"/>
      <c r="F94" s="256">
        <v>188.1</v>
      </c>
      <c r="G94" s="244"/>
      <c r="H94" s="257" t="s">
        <v>262</v>
      </c>
      <c r="I94" s="243" t="s">
        <v>566</v>
      </c>
      <c r="J94" s="244"/>
    </row>
    <row r="95" spans="2:10" ht="12.75" customHeight="1">
      <c r="B95" s="243">
        <v>57</v>
      </c>
      <c r="C95" s="244"/>
      <c r="D95" s="243" t="s">
        <v>587</v>
      </c>
      <c r="E95" s="244"/>
      <c r="F95" s="256">
        <v>188.1</v>
      </c>
      <c r="G95" s="244"/>
      <c r="H95" s="257" t="s">
        <v>262</v>
      </c>
      <c r="I95" s="243" t="s">
        <v>596</v>
      </c>
      <c r="J95" s="244"/>
    </row>
    <row r="96" spans="2:10" ht="12.75" customHeight="1">
      <c r="B96" s="243">
        <v>58</v>
      </c>
      <c r="C96" s="244"/>
      <c r="D96" s="243" t="s">
        <v>587</v>
      </c>
      <c r="E96" s="244"/>
      <c r="F96" s="256">
        <v>188.1</v>
      </c>
      <c r="G96" s="244"/>
      <c r="H96" s="257" t="s">
        <v>262</v>
      </c>
      <c r="I96" s="243" t="s">
        <v>529</v>
      </c>
      <c r="J96" s="244"/>
    </row>
    <row r="97" spans="2:10" ht="12.75" customHeight="1">
      <c r="B97" s="243">
        <v>59</v>
      </c>
      <c r="C97" s="244"/>
      <c r="D97" s="243" t="s">
        <v>587</v>
      </c>
      <c r="E97" s="244"/>
      <c r="F97" s="256">
        <v>188.1</v>
      </c>
      <c r="G97" s="244"/>
      <c r="H97" s="257" t="s">
        <v>262</v>
      </c>
      <c r="I97" s="243" t="s">
        <v>546</v>
      </c>
      <c r="J97" s="244"/>
    </row>
    <row r="98" spans="2:10" ht="12.75" customHeight="1">
      <c r="B98" s="243">
        <v>60</v>
      </c>
      <c r="C98" s="244"/>
      <c r="D98" s="243" t="s">
        <v>587</v>
      </c>
      <c r="E98" s="244"/>
      <c r="F98" s="256">
        <v>188.1</v>
      </c>
      <c r="G98" s="244"/>
      <c r="H98" s="257" t="s">
        <v>262</v>
      </c>
      <c r="I98" s="243" t="s">
        <v>597</v>
      </c>
      <c r="J98" s="244"/>
    </row>
    <row r="99" spans="2:10" ht="12.75" customHeight="1">
      <c r="B99" s="243">
        <v>61</v>
      </c>
      <c r="C99" s="244"/>
      <c r="D99" s="243" t="s">
        <v>587</v>
      </c>
      <c r="E99" s="244"/>
      <c r="F99" s="256">
        <v>188.1</v>
      </c>
      <c r="G99" s="244"/>
      <c r="H99" s="257" t="s">
        <v>262</v>
      </c>
      <c r="I99" s="243" t="s">
        <v>551</v>
      </c>
      <c r="J99" s="244"/>
    </row>
    <row r="100" spans="2:10" ht="12.75" customHeight="1">
      <c r="B100" s="243">
        <v>62</v>
      </c>
      <c r="C100" s="244"/>
      <c r="D100" s="243" t="s">
        <v>598</v>
      </c>
      <c r="E100" s="244"/>
      <c r="F100" s="256">
        <v>118.2</v>
      </c>
      <c r="G100" s="244"/>
      <c r="H100" s="257" t="s">
        <v>262</v>
      </c>
      <c r="I100" s="243" t="s">
        <v>582</v>
      </c>
      <c r="J100" s="244"/>
    </row>
    <row r="101" spans="2:10" ht="12.75" customHeight="1">
      <c r="B101" s="243">
        <v>63</v>
      </c>
      <c r="C101" s="244"/>
      <c r="D101" s="243" t="s">
        <v>587</v>
      </c>
      <c r="E101" s="244"/>
      <c r="F101" s="256">
        <v>188.1</v>
      </c>
      <c r="G101" s="244"/>
      <c r="H101" s="257" t="s">
        <v>262</v>
      </c>
      <c r="I101" s="243" t="s">
        <v>549</v>
      </c>
      <c r="J101" s="244"/>
    </row>
    <row r="102" spans="2:10" ht="12.75" customHeight="1">
      <c r="B102" s="243">
        <v>64</v>
      </c>
      <c r="C102" s="244"/>
      <c r="D102" s="243" t="s">
        <v>599</v>
      </c>
      <c r="E102" s="244"/>
      <c r="F102" s="256">
        <v>188.1</v>
      </c>
      <c r="G102" s="244"/>
      <c r="H102" s="257" t="s">
        <v>274</v>
      </c>
      <c r="I102" s="243" t="s">
        <v>600</v>
      </c>
      <c r="J102" s="244"/>
    </row>
    <row r="103" spans="2:10" ht="12.75" customHeight="1">
      <c r="B103" s="243">
        <v>65</v>
      </c>
      <c r="C103" s="244"/>
      <c r="D103" s="243" t="s">
        <v>599</v>
      </c>
      <c r="E103" s="244"/>
      <c r="F103" s="256">
        <v>188.1</v>
      </c>
      <c r="G103" s="244"/>
      <c r="H103" s="257" t="s">
        <v>274</v>
      </c>
      <c r="I103" s="243" t="s">
        <v>601</v>
      </c>
      <c r="J103" s="244"/>
    </row>
    <row r="104" spans="2:10" ht="12.75" customHeight="1">
      <c r="B104" s="243">
        <v>66</v>
      </c>
      <c r="C104" s="244"/>
      <c r="D104" s="243" t="s">
        <v>602</v>
      </c>
      <c r="E104" s="244"/>
      <c r="F104" s="256">
        <v>302.39999999999998</v>
      </c>
      <c r="G104" s="244"/>
      <c r="H104" s="257" t="s">
        <v>274</v>
      </c>
      <c r="I104" s="243" t="s">
        <v>603</v>
      </c>
      <c r="J104" s="244"/>
    </row>
    <row r="105" spans="2:10" ht="12.75" customHeight="1">
      <c r="B105" s="243">
        <v>67</v>
      </c>
      <c r="C105" s="244"/>
      <c r="D105" s="243" t="s">
        <v>604</v>
      </c>
      <c r="E105" s="244"/>
      <c r="F105" s="256">
        <v>302.39999999999998</v>
      </c>
      <c r="G105" s="244"/>
      <c r="H105" s="257" t="s">
        <v>274</v>
      </c>
      <c r="I105" s="243" t="s">
        <v>605</v>
      </c>
      <c r="J105" s="244"/>
    </row>
    <row r="106" spans="2:10" ht="12.75" customHeight="1">
      <c r="B106" s="243">
        <v>68</v>
      </c>
      <c r="C106" s="244"/>
      <c r="D106" s="243" t="s">
        <v>606</v>
      </c>
      <c r="E106" s="244"/>
      <c r="F106" s="256">
        <v>157.6</v>
      </c>
      <c r="G106" s="244"/>
      <c r="H106" s="257" t="s">
        <v>277</v>
      </c>
      <c r="I106" s="243" t="s">
        <v>584</v>
      </c>
      <c r="J106" s="244"/>
    </row>
    <row r="107" spans="2:10" ht="12.75" customHeight="1">
      <c r="B107" s="243">
        <v>69</v>
      </c>
      <c r="C107" s="244"/>
      <c r="D107" s="243" t="s">
        <v>607</v>
      </c>
      <c r="E107" s="244"/>
      <c r="F107" s="256">
        <v>302.39999999999998</v>
      </c>
      <c r="G107" s="244"/>
      <c r="H107" s="257" t="s">
        <v>267</v>
      </c>
      <c r="I107" s="243" t="s">
        <v>608</v>
      </c>
      <c r="J107" s="244"/>
    </row>
    <row r="108" spans="2:10" ht="12.75" customHeight="1">
      <c r="B108" s="243">
        <v>70</v>
      </c>
      <c r="C108" s="244"/>
      <c r="D108" s="243" t="s">
        <v>609</v>
      </c>
      <c r="E108" s="244"/>
      <c r="F108" s="256">
        <v>62.7</v>
      </c>
      <c r="G108" s="244"/>
      <c r="H108" s="257" t="s">
        <v>267</v>
      </c>
      <c r="I108" s="243" t="s">
        <v>653</v>
      </c>
      <c r="J108" s="244"/>
    </row>
    <row r="109" spans="2:10" ht="12.75" customHeight="1">
      <c r="B109" s="243">
        <v>71</v>
      </c>
      <c r="C109" s="244"/>
      <c r="D109" s="243" t="s">
        <v>610</v>
      </c>
      <c r="E109" s="244"/>
      <c r="F109" s="256">
        <v>250.8</v>
      </c>
      <c r="G109" s="244"/>
      <c r="H109" s="257" t="s">
        <v>267</v>
      </c>
      <c r="I109" s="243" t="s">
        <v>611</v>
      </c>
      <c r="J109" s="244"/>
    </row>
    <row r="110" spans="2:10" ht="12.75" customHeight="1">
      <c r="B110" s="243">
        <v>72</v>
      </c>
      <c r="C110" s="244"/>
      <c r="D110" s="243" t="s">
        <v>612</v>
      </c>
      <c r="E110" s="244"/>
      <c r="F110" s="256">
        <v>250.8</v>
      </c>
      <c r="G110" s="244"/>
      <c r="H110" s="257" t="s">
        <v>184</v>
      </c>
      <c r="I110" s="243" t="s">
        <v>613</v>
      </c>
      <c r="J110" s="244"/>
    </row>
    <row r="111" spans="2:10" ht="12.75" customHeight="1">
      <c r="B111" s="243">
        <v>73</v>
      </c>
      <c r="C111" s="244"/>
      <c r="D111" s="243" t="s">
        <v>610</v>
      </c>
      <c r="E111" s="244"/>
      <c r="F111" s="256">
        <v>250.8</v>
      </c>
      <c r="G111" s="244"/>
      <c r="H111" s="257" t="s">
        <v>267</v>
      </c>
      <c r="I111" s="243" t="s">
        <v>614</v>
      </c>
      <c r="J111" s="244"/>
    </row>
    <row r="112" spans="2:10" ht="12.75" customHeight="1">
      <c r="B112" s="243">
        <v>74</v>
      </c>
      <c r="C112" s="244"/>
      <c r="D112" s="243" t="s">
        <v>610</v>
      </c>
      <c r="E112" s="244"/>
      <c r="F112" s="256">
        <v>250.8</v>
      </c>
      <c r="G112" s="244"/>
      <c r="H112" s="257" t="s">
        <v>267</v>
      </c>
      <c r="I112" s="243" t="s">
        <v>615</v>
      </c>
      <c r="J112" s="244"/>
    </row>
    <row r="113" spans="2:10" ht="12.75" customHeight="1">
      <c r="B113" s="243">
        <v>75</v>
      </c>
      <c r="C113" s="244"/>
      <c r="D113" s="243" t="s">
        <v>616</v>
      </c>
      <c r="E113" s="244"/>
      <c r="F113" s="256">
        <v>494.5</v>
      </c>
      <c r="G113" s="244"/>
      <c r="H113" s="257" t="s">
        <v>282</v>
      </c>
      <c r="I113" s="243" t="s">
        <v>617</v>
      </c>
      <c r="J113" s="244"/>
    </row>
    <row r="114" spans="2:10" ht="12.75" customHeight="1">
      <c r="B114" s="243">
        <v>76</v>
      </c>
      <c r="C114" s="244"/>
      <c r="D114" s="243" t="s">
        <v>618</v>
      </c>
      <c r="E114" s="244"/>
      <c r="F114" s="256">
        <v>122.4</v>
      </c>
      <c r="G114" s="244"/>
      <c r="H114" s="257" t="s">
        <v>315</v>
      </c>
      <c r="I114" s="243" t="s">
        <v>619</v>
      </c>
      <c r="J114" s="244"/>
    </row>
    <row r="115" spans="2:10" ht="12.75" customHeight="1">
      <c r="B115" s="243">
        <v>77</v>
      </c>
      <c r="C115" s="244"/>
      <c r="D115" s="243" t="s">
        <v>620</v>
      </c>
      <c r="E115" s="244"/>
      <c r="F115" s="256">
        <v>590.4</v>
      </c>
      <c r="G115" s="244"/>
      <c r="H115" s="257" t="s">
        <v>184</v>
      </c>
      <c r="I115" s="243" t="s">
        <v>555</v>
      </c>
      <c r="J115" s="244"/>
    </row>
    <row r="116" spans="2:10" ht="12.75" customHeight="1">
      <c r="B116" s="243">
        <v>78</v>
      </c>
      <c r="C116" s="244"/>
      <c r="D116" s="243" t="s">
        <v>621</v>
      </c>
      <c r="E116" s="244"/>
      <c r="F116" s="256">
        <v>590.4</v>
      </c>
      <c r="G116" s="244"/>
      <c r="H116" s="257" t="s">
        <v>184</v>
      </c>
      <c r="I116" s="243" t="s">
        <v>622</v>
      </c>
      <c r="J116" s="244"/>
    </row>
    <row r="117" spans="2:10" ht="12.75" customHeight="1">
      <c r="B117" s="243">
        <v>79</v>
      </c>
      <c r="C117" s="244"/>
      <c r="D117" s="243" t="s">
        <v>623</v>
      </c>
      <c r="E117" s="244"/>
      <c r="F117" s="256">
        <v>30</v>
      </c>
      <c r="G117" s="244"/>
      <c r="H117" s="257" t="s">
        <v>287</v>
      </c>
      <c r="I117" s="243" t="s">
        <v>584</v>
      </c>
      <c r="J117" s="244"/>
    </row>
    <row r="118" spans="2:10" ht="12.75" customHeight="1">
      <c r="B118" s="243">
        <v>80</v>
      </c>
      <c r="C118" s="244"/>
      <c r="D118" s="243" t="s">
        <v>624</v>
      </c>
      <c r="E118" s="244"/>
      <c r="F118" s="256">
        <v>183.6</v>
      </c>
      <c r="G118" s="244"/>
      <c r="H118" s="257" t="s">
        <v>625</v>
      </c>
      <c r="I118" s="243" t="s">
        <v>546</v>
      </c>
      <c r="J118" s="244"/>
    </row>
    <row r="119" spans="2:10" ht="12.75" customHeight="1">
      <c r="B119" s="243">
        <v>81</v>
      </c>
      <c r="C119" s="244"/>
      <c r="D119" s="243" t="s">
        <v>626</v>
      </c>
      <c r="E119" s="244"/>
      <c r="F119" s="256">
        <v>183.6</v>
      </c>
      <c r="G119" s="244"/>
      <c r="H119" s="257" t="s">
        <v>417</v>
      </c>
      <c r="I119" s="243" t="s">
        <v>597</v>
      </c>
      <c r="J119" s="244"/>
    </row>
    <row r="120" spans="2:10" ht="12.75" customHeight="1">
      <c r="B120" s="243">
        <v>82</v>
      </c>
      <c r="C120" s="244"/>
      <c r="D120" s="243" t="s">
        <v>627</v>
      </c>
      <c r="E120" s="244"/>
      <c r="F120" s="256">
        <v>183.6</v>
      </c>
      <c r="G120" s="244"/>
      <c r="H120" s="257" t="s">
        <v>625</v>
      </c>
      <c r="I120" s="243" t="s">
        <v>551</v>
      </c>
      <c r="J120" s="244"/>
    </row>
    <row r="121" spans="2:10" ht="12.75" customHeight="1">
      <c r="B121" s="243">
        <v>83</v>
      </c>
      <c r="C121" s="244"/>
      <c r="D121" s="243" t="s">
        <v>628</v>
      </c>
      <c r="E121" s="244"/>
      <c r="F121" s="256">
        <v>188.1</v>
      </c>
      <c r="G121" s="244"/>
      <c r="H121" s="257" t="s">
        <v>421</v>
      </c>
      <c r="I121" s="243" t="s">
        <v>531</v>
      </c>
      <c r="J121" s="244"/>
    </row>
    <row r="122" spans="2:10" ht="12.75" customHeight="1">
      <c r="B122" s="243">
        <v>84</v>
      </c>
      <c r="C122" s="244"/>
      <c r="D122" s="243" t="s">
        <v>629</v>
      </c>
      <c r="E122" s="244"/>
      <c r="F122" s="256">
        <v>188.1</v>
      </c>
      <c r="G122" s="244"/>
      <c r="H122" s="257" t="s">
        <v>419</v>
      </c>
      <c r="I122" s="243" t="s">
        <v>630</v>
      </c>
      <c r="J122" s="244"/>
    </row>
    <row r="123" spans="2:10" ht="12.75" customHeight="1">
      <c r="B123" s="243">
        <v>85</v>
      </c>
      <c r="C123" s="244"/>
      <c r="D123" s="243" t="s">
        <v>629</v>
      </c>
      <c r="E123" s="244"/>
      <c r="F123" s="256">
        <v>188.1</v>
      </c>
      <c r="G123" s="244"/>
      <c r="H123" s="257" t="s">
        <v>421</v>
      </c>
      <c r="I123" s="243" t="s">
        <v>631</v>
      </c>
      <c r="J123" s="244"/>
    </row>
    <row r="124" spans="2:10" ht="12.75" customHeight="1">
      <c r="B124" s="243">
        <v>86</v>
      </c>
      <c r="C124" s="244"/>
      <c r="D124" s="243" t="s">
        <v>629</v>
      </c>
      <c r="E124" s="244"/>
      <c r="F124" s="256">
        <v>188.1</v>
      </c>
      <c r="G124" s="244"/>
      <c r="H124" s="257" t="s">
        <v>421</v>
      </c>
      <c r="I124" s="243" t="s">
        <v>632</v>
      </c>
      <c r="J124" s="244"/>
    </row>
    <row r="125" spans="2:10" ht="12.75" customHeight="1">
      <c r="B125" s="243">
        <v>87</v>
      </c>
      <c r="C125" s="244"/>
      <c r="D125" s="243" t="s">
        <v>629</v>
      </c>
      <c r="E125" s="244"/>
      <c r="F125" s="256">
        <v>188.1</v>
      </c>
      <c r="G125" s="244"/>
      <c r="H125" s="257" t="s">
        <v>421</v>
      </c>
      <c r="I125" s="243" t="s">
        <v>633</v>
      </c>
      <c r="J125" s="244"/>
    </row>
    <row r="126" spans="2:10" ht="12.75" customHeight="1">
      <c r="B126" s="243">
        <v>88</v>
      </c>
      <c r="C126" s="244"/>
      <c r="D126" s="243" t="s">
        <v>629</v>
      </c>
      <c r="E126" s="244"/>
      <c r="F126" s="256">
        <v>188.1</v>
      </c>
      <c r="G126" s="244"/>
      <c r="H126" s="257" t="s">
        <v>421</v>
      </c>
      <c r="I126" s="243" t="s">
        <v>634</v>
      </c>
      <c r="J126" s="244"/>
    </row>
    <row r="127" spans="2:10" ht="12.75" customHeight="1">
      <c r="B127" s="243">
        <v>89</v>
      </c>
      <c r="C127" s="244"/>
      <c r="D127" s="243" t="s">
        <v>635</v>
      </c>
      <c r="E127" s="244"/>
      <c r="F127" s="256">
        <v>188.1</v>
      </c>
      <c r="G127" s="244"/>
      <c r="H127" s="257" t="s">
        <v>421</v>
      </c>
      <c r="I127" s="243" t="s">
        <v>636</v>
      </c>
      <c r="J127" s="244"/>
    </row>
    <row r="128" spans="2:10" ht="12.75" customHeight="1">
      <c r="B128" s="243">
        <v>90</v>
      </c>
      <c r="C128" s="244"/>
      <c r="D128" s="243" t="s">
        <v>629</v>
      </c>
      <c r="E128" s="244"/>
      <c r="F128" s="256">
        <v>188.1</v>
      </c>
      <c r="G128" s="244"/>
      <c r="H128" s="257" t="s">
        <v>421</v>
      </c>
      <c r="I128" s="243" t="s">
        <v>637</v>
      </c>
      <c r="J128" s="244"/>
    </row>
    <row r="129" spans="2:10" ht="12.75" customHeight="1">
      <c r="B129" s="243">
        <v>91</v>
      </c>
      <c r="C129" s="244"/>
      <c r="D129" s="243" t="s">
        <v>638</v>
      </c>
      <c r="E129" s="244"/>
      <c r="F129" s="256">
        <v>188.1</v>
      </c>
      <c r="G129" s="244"/>
      <c r="H129" s="257" t="s">
        <v>419</v>
      </c>
      <c r="I129" s="243" t="s">
        <v>593</v>
      </c>
      <c r="J129" s="244"/>
    </row>
    <row r="130" spans="2:10" ht="12.75" customHeight="1">
      <c r="B130" s="243">
        <v>92</v>
      </c>
      <c r="C130" s="244"/>
      <c r="D130" s="243" t="s">
        <v>629</v>
      </c>
      <c r="E130" s="244"/>
      <c r="F130" s="256">
        <v>188.1</v>
      </c>
      <c r="G130" s="244"/>
      <c r="H130" s="257" t="s">
        <v>419</v>
      </c>
      <c r="I130" s="243" t="s">
        <v>639</v>
      </c>
      <c r="J130" s="244"/>
    </row>
    <row r="131" spans="2:10" ht="12.75" customHeight="1">
      <c r="B131" s="243">
        <v>93</v>
      </c>
      <c r="C131" s="244"/>
      <c r="D131" s="243" t="s">
        <v>629</v>
      </c>
      <c r="E131" s="244"/>
      <c r="F131" s="256">
        <v>188.1</v>
      </c>
      <c r="G131" s="244"/>
      <c r="H131" s="257" t="s">
        <v>421</v>
      </c>
      <c r="I131" s="243" t="s">
        <v>640</v>
      </c>
      <c r="J131" s="244"/>
    </row>
    <row r="132" spans="2:10" ht="12.75" customHeight="1">
      <c r="B132" s="243">
        <v>94</v>
      </c>
      <c r="C132" s="244"/>
      <c r="D132" s="243" t="s">
        <v>641</v>
      </c>
      <c r="E132" s="244"/>
      <c r="F132" s="256">
        <v>390.44</v>
      </c>
      <c r="G132" s="244"/>
      <c r="H132" s="257" t="s">
        <v>421</v>
      </c>
      <c r="I132" s="243" t="s">
        <v>642</v>
      </c>
      <c r="J132" s="244"/>
    </row>
    <row r="133" spans="2:10" ht="12.75" customHeight="1">
      <c r="B133" s="243">
        <v>95</v>
      </c>
      <c r="C133" s="244"/>
      <c r="D133" s="243" t="s">
        <v>641</v>
      </c>
      <c r="E133" s="244"/>
      <c r="F133" s="256">
        <v>390.44</v>
      </c>
      <c r="G133" s="244"/>
      <c r="H133" s="257" t="s">
        <v>421</v>
      </c>
      <c r="I133" s="243" t="s">
        <v>534</v>
      </c>
      <c r="J133" s="244"/>
    </row>
    <row r="134" spans="2:10" ht="12.75" customHeight="1">
      <c r="B134" s="243">
        <v>96</v>
      </c>
      <c r="C134" s="244"/>
      <c r="D134" s="243" t="s">
        <v>643</v>
      </c>
      <c r="E134" s="244"/>
      <c r="F134" s="256">
        <v>183.6</v>
      </c>
      <c r="G134" s="244"/>
      <c r="H134" s="257" t="s">
        <v>421</v>
      </c>
      <c r="I134" s="243" t="s">
        <v>644</v>
      </c>
      <c r="J134" s="244"/>
    </row>
    <row r="135" spans="2:10" ht="12.75" customHeight="1">
      <c r="B135" s="243">
        <v>97</v>
      </c>
      <c r="C135" s="244"/>
      <c r="D135" s="243" t="s">
        <v>645</v>
      </c>
      <c r="E135" s="244"/>
      <c r="F135" s="256">
        <v>183.6</v>
      </c>
      <c r="G135" s="244"/>
      <c r="H135" s="257" t="s">
        <v>421</v>
      </c>
      <c r="I135" s="243" t="s">
        <v>548</v>
      </c>
      <c r="J135" s="244"/>
    </row>
    <row r="136" spans="2:10" ht="12.75" customHeight="1">
      <c r="B136" s="243">
        <v>98</v>
      </c>
      <c r="C136" s="244"/>
      <c r="D136" s="243" t="s">
        <v>646</v>
      </c>
      <c r="E136" s="244"/>
      <c r="F136" s="256">
        <v>319.2</v>
      </c>
      <c r="G136" s="244"/>
      <c r="H136" s="257" t="s">
        <v>625</v>
      </c>
      <c r="I136" s="243" t="s">
        <v>647</v>
      </c>
      <c r="J136" s="244"/>
    </row>
    <row r="137" spans="2:10" ht="12.75" customHeight="1">
      <c r="B137" s="243">
        <v>99</v>
      </c>
      <c r="C137" s="244"/>
      <c r="D137" s="243" t="s">
        <v>648</v>
      </c>
      <c r="E137" s="244"/>
      <c r="F137" s="256">
        <v>382.5</v>
      </c>
      <c r="G137" s="244"/>
      <c r="H137" s="257" t="s">
        <v>375</v>
      </c>
      <c r="I137" s="243" t="s">
        <v>649</v>
      </c>
      <c r="J137" s="244"/>
    </row>
    <row r="138" spans="2:10" ht="12.75" customHeight="1">
      <c r="B138" s="243">
        <v>100</v>
      </c>
      <c r="C138" s="244"/>
      <c r="D138" s="243" t="s">
        <v>648</v>
      </c>
      <c r="E138" s="244"/>
      <c r="F138" s="256">
        <v>382.5</v>
      </c>
      <c r="G138" s="244"/>
      <c r="H138" s="257" t="s">
        <v>375</v>
      </c>
      <c r="I138" s="243" t="s">
        <v>650</v>
      </c>
      <c r="J138" s="244"/>
    </row>
    <row r="139" spans="2:10" ht="12.75" customHeight="1">
      <c r="B139" s="243">
        <v>101</v>
      </c>
      <c r="C139" s="244"/>
      <c r="D139" s="243" t="s">
        <v>648</v>
      </c>
      <c r="E139" s="244"/>
      <c r="F139" s="256">
        <v>382.5</v>
      </c>
      <c r="G139" s="244"/>
      <c r="H139" s="257" t="s">
        <v>375</v>
      </c>
      <c r="I139" s="243" t="s">
        <v>530</v>
      </c>
      <c r="J139" s="244"/>
    </row>
    <row r="140" spans="2:10" ht="12.75" customHeight="1">
      <c r="B140" s="243">
        <v>102</v>
      </c>
      <c r="C140" s="244"/>
      <c r="D140" s="243" t="s">
        <v>651</v>
      </c>
      <c r="E140" s="244"/>
      <c r="F140" s="256">
        <v>154.66</v>
      </c>
      <c r="G140" s="244"/>
      <c r="H140" s="257" t="s">
        <v>292</v>
      </c>
      <c r="I140" s="243" t="s">
        <v>534</v>
      </c>
      <c r="J140" s="244"/>
    </row>
    <row r="141" spans="2:10" ht="12.75" customHeight="1">
      <c r="B141" s="243">
        <v>103</v>
      </c>
      <c r="C141" s="244"/>
      <c r="D141" s="243" t="s">
        <v>652</v>
      </c>
      <c r="E141" s="244"/>
      <c r="F141" s="256">
        <v>309.32</v>
      </c>
      <c r="G141" s="244"/>
      <c r="H141" s="257" t="s">
        <v>292</v>
      </c>
      <c r="I141" s="243" t="s">
        <v>653</v>
      </c>
      <c r="J141" s="244"/>
    </row>
    <row r="142" spans="2:10" ht="12.75" customHeight="1">
      <c r="B142" s="243">
        <v>104</v>
      </c>
      <c r="C142" s="244"/>
      <c r="D142" s="243" t="s">
        <v>652</v>
      </c>
      <c r="E142" s="244"/>
      <c r="F142" s="256">
        <v>231.99</v>
      </c>
      <c r="G142" s="244"/>
      <c r="H142" s="257" t="s">
        <v>292</v>
      </c>
      <c r="I142" s="243" t="s">
        <v>961</v>
      </c>
      <c r="J142" s="244"/>
    </row>
    <row r="143" spans="2:10" ht="12.75" customHeight="1">
      <c r="B143" s="243">
        <v>105</v>
      </c>
      <c r="C143" s="244"/>
      <c r="D143" s="243" t="s">
        <v>654</v>
      </c>
      <c r="E143" s="244"/>
      <c r="F143" s="256">
        <v>309.32</v>
      </c>
      <c r="G143" s="244"/>
      <c r="H143" s="257" t="s">
        <v>292</v>
      </c>
      <c r="I143" s="243" t="s">
        <v>655</v>
      </c>
      <c r="J143" s="244"/>
    </row>
    <row r="144" spans="2:10" ht="12.75" customHeight="1">
      <c r="B144" s="243">
        <v>106</v>
      </c>
      <c r="C144" s="244"/>
      <c r="D144" s="243" t="s">
        <v>656</v>
      </c>
      <c r="E144" s="244"/>
      <c r="F144" s="256">
        <v>125.4</v>
      </c>
      <c r="G144" s="244"/>
      <c r="H144" s="257" t="s">
        <v>292</v>
      </c>
      <c r="I144" s="243" t="s">
        <v>560</v>
      </c>
      <c r="J144" s="244"/>
    </row>
    <row r="145" spans="2:10" ht="12.75" customHeight="1">
      <c r="B145" s="243">
        <v>107</v>
      </c>
      <c r="C145" s="244"/>
      <c r="D145" s="243" t="s">
        <v>657</v>
      </c>
      <c r="E145" s="244"/>
      <c r="F145" s="256">
        <v>188.1</v>
      </c>
      <c r="G145" s="244"/>
      <c r="H145" s="257" t="s">
        <v>213</v>
      </c>
      <c r="I145" s="243" t="s">
        <v>958</v>
      </c>
      <c r="J145" s="244"/>
    </row>
    <row r="146" spans="2:10" ht="12.75" customHeight="1">
      <c r="B146" s="243">
        <v>108</v>
      </c>
      <c r="C146" s="244"/>
      <c r="D146" s="243" t="s">
        <v>658</v>
      </c>
      <c r="E146" s="244"/>
      <c r="F146" s="256">
        <v>188.1</v>
      </c>
      <c r="G146" s="244"/>
      <c r="H146" s="257" t="s">
        <v>217</v>
      </c>
      <c r="I146" s="243" t="s">
        <v>649</v>
      </c>
      <c r="J146" s="244"/>
    </row>
    <row r="147" spans="2:10" ht="12.75" customHeight="1">
      <c r="B147" s="243">
        <v>109</v>
      </c>
      <c r="C147" s="244"/>
      <c r="D147" s="243" t="s">
        <v>659</v>
      </c>
      <c r="E147" s="244"/>
      <c r="F147" s="256">
        <v>188.1</v>
      </c>
      <c r="G147" s="244"/>
      <c r="H147" s="257" t="s">
        <v>217</v>
      </c>
      <c r="I147" s="243" t="s">
        <v>650</v>
      </c>
      <c r="J147" s="244"/>
    </row>
    <row r="148" spans="2:10" ht="12.75" customHeight="1">
      <c r="B148" s="243">
        <v>110</v>
      </c>
      <c r="C148" s="244"/>
      <c r="D148" s="243" t="s">
        <v>660</v>
      </c>
      <c r="E148" s="244"/>
      <c r="F148" s="256">
        <v>390.44</v>
      </c>
      <c r="G148" s="244"/>
      <c r="H148" s="257" t="s">
        <v>220</v>
      </c>
      <c r="I148" s="243" t="s">
        <v>553</v>
      </c>
      <c r="J148" s="244"/>
    </row>
    <row r="149" spans="2:10" ht="12.75" customHeight="1">
      <c r="B149" s="243">
        <v>111</v>
      </c>
      <c r="C149" s="244"/>
      <c r="D149" s="243" t="s">
        <v>661</v>
      </c>
      <c r="E149" s="244"/>
      <c r="F149" s="256">
        <v>125.4</v>
      </c>
      <c r="G149" s="244"/>
      <c r="H149" s="257" t="s">
        <v>217</v>
      </c>
      <c r="I149" s="243" t="s">
        <v>619</v>
      </c>
      <c r="J149" s="244"/>
    </row>
    <row r="150" spans="2:10" ht="12.75" customHeight="1">
      <c r="B150" s="243">
        <v>112</v>
      </c>
      <c r="C150" s="244"/>
      <c r="D150" s="243" t="s">
        <v>662</v>
      </c>
      <c r="E150" s="244"/>
      <c r="F150" s="256">
        <v>62.7</v>
      </c>
      <c r="G150" s="244"/>
      <c r="H150" s="257" t="s">
        <v>217</v>
      </c>
      <c r="I150" s="243" t="s">
        <v>619</v>
      </c>
      <c r="J150" s="244"/>
    </row>
    <row r="151" spans="2:10" ht="12.75" customHeight="1">
      <c r="B151" s="243">
        <v>113</v>
      </c>
      <c r="C151" s="244"/>
      <c r="D151" s="243" t="s">
        <v>663</v>
      </c>
      <c r="E151" s="244"/>
      <c r="F151" s="256">
        <v>236.4</v>
      </c>
      <c r="G151" s="244"/>
      <c r="H151" s="257" t="s">
        <v>217</v>
      </c>
      <c r="I151" s="243" t="s">
        <v>655</v>
      </c>
      <c r="J151" s="244"/>
    </row>
    <row r="152" spans="2:10" ht="12.75" customHeight="1">
      <c r="B152" s="243">
        <v>114</v>
      </c>
      <c r="C152" s="244"/>
      <c r="D152" s="243" t="s">
        <v>663</v>
      </c>
      <c r="E152" s="244"/>
      <c r="F152" s="256">
        <v>394</v>
      </c>
      <c r="G152" s="244"/>
      <c r="H152" s="257" t="s">
        <v>217</v>
      </c>
      <c r="I152" s="243" t="s">
        <v>664</v>
      </c>
      <c r="J152" s="244"/>
    </row>
    <row r="153" spans="2:10" ht="12.75" customHeight="1">
      <c r="B153" s="243">
        <v>115</v>
      </c>
      <c r="C153" s="244"/>
      <c r="D153" s="243" t="s">
        <v>665</v>
      </c>
      <c r="E153" s="244"/>
      <c r="F153" s="256">
        <v>236.4</v>
      </c>
      <c r="G153" s="244"/>
      <c r="H153" s="257" t="s">
        <v>217</v>
      </c>
      <c r="I153" s="243" t="s">
        <v>619</v>
      </c>
      <c r="J153" s="244"/>
    </row>
    <row r="154" spans="2:10" ht="12.75" customHeight="1">
      <c r="B154" s="243">
        <v>116</v>
      </c>
      <c r="C154" s="244"/>
      <c r="D154" s="243" t="s">
        <v>665</v>
      </c>
      <c r="E154" s="244"/>
      <c r="F154" s="256">
        <v>394</v>
      </c>
      <c r="G154" s="244"/>
      <c r="H154" s="257" t="s">
        <v>217</v>
      </c>
      <c r="I154" s="243" t="s">
        <v>544</v>
      </c>
      <c r="J154" s="244"/>
    </row>
    <row r="155" spans="2:10" ht="12.75" customHeight="1">
      <c r="B155" s="243">
        <v>117</v>
      </c>
      <c r="C155" s="244"/>
      <c r="D155" s="243" t="s">
        <v>665</v>
      </c>
      <c r="E155" s="244"/>
      <c r="F155" s="256">
        <v>177.3</v>
      </c>
      <c r="G155" s="244"/>
      <c r="H155" s="257" t="s">
        <v>217</v>
      </c>
      <c r="I155" s="243" t="s">
        <v>961</v>
      </c>
      <c r="J155" s="244"/>
    </row>
    <row r="156" spans="2:10" ht="12.75" customHeight="1">
      <c r="B156" s="243">
        <v>118</v>
      </c>
      <c r="C156" s="244"/>
      <c r="D156" s="243" t="s">
        <v>666</v>
      </c>
      <c r="E156" s="244"/>
      <c r="F156" s="256">
        <v>867.25</v>
      </c>
      <c r="G156" s="244"/>
      <c r="H156" s="257" t="s">
        <v>217</v>
      </c>
      <c r="I156" s="243" t="s">
        <v>534</v>
      </c>
      <c r="J156" s="244"/>
    </row>
    <row r="157" spans="2:10" ht="12.75" customHeight="1">
      <c r="B157" s="243">
        <v>119</v>
      </c>
      <c r="C157" s="244"/>
      <c r="D157" s="243" t="s">
        <v>667</v>
      </c>
      <c r="E157" s="244"/>
      <c r="F157" s="256">
        <v>867.25</v>
      </c>
      <c r="G157" s="244"/>
      <c r="H157" s="257" t="s">
        <v>217</v>
      </c>
      <c r="I157" s="243" t="s">
        <v>655</v>
      </c>
      <c r="J157" s="244"/>
    </row>
    <row r="158" spans="2:10" ht="12.75" customHeight="1">
      <c r="B158" s="243">
        <v>120</v>
      </c>
      <c r="C158" s="244"/>
      <c r="D158" s="243" t="s">
        <v>667</v>
      </c>
      <c r="E158" s="244"/>
      <c r="F158" s="256">
        <v>867.25</v>
      </c>
      <c r="G158" s="244"/>
      <c r="H158" s="257" t="s">
        <v>217</v>
      </c>
      <c r="I158" s="243" t="s">
        <v>592</v>
      </c>
      <c r="J158" s="244"/>
    </row>
    <row r="159" spans="2:10">
      <c r="B159" s="258"/>
      <c r="C159" s="244"/>
      <c r="D159" s="258"/>
      <c r="E159" s="244"/>
      <c r="F159" s="261">
        <v>29650.999999999985</v>
      </c>
      <c r="G159" s="244"/>
      <c r="H159" s="262"/>
      <c r="I159" s="258"/>
      <c r="J159" s="244"/>
    </row>
    <row r="160" spans="2:10" ht="45.6" customHeight="1">
      <c r="B160" s="248" t="s">
        <v>922</v>
      </c>
      <c r="C160" s="249"/>
      <c r="D160" s="249"/>
      <c r="E160" s="249"/>
      <c r="F160" s="249"/>
      <c r="G160" s="249"/>
      <c r="H160" s="249"/>
      <c r="I160" s="249"/>
      <c r="J160" s="249"/>
    </row>
    <row r="161" spans="2:10" ht="12.75" customHeight="1">
      <c r="B161" s="250" t="s">
        <v>175</v>
      </c>
      <c r="C161" s="244"/>
      <c r="D161" s="250" t="s">
        <v>176</v>
      </c>
      <c r="E161" s="244"/>
      <c r="F161" s="250" t="s">
        <v>177</v>
      </c>
      <c r="G161" s="244"/>
      <c r="H161" s="253" t="s">
        <v>178</v>
      </c>
      <c r="I161" s="250" t="s">
        <v>179</v>
      </c>
      <c r="J161" s="244"/>
    </row>
    <row r="162" spans="2:10" ht="12.75" customHeight="1">
      <c r="B162" s="243">
        <v>1</v>
      </c>
      <c r="C162" s="244"/>
      <c r="D162" s="243" t="s">
        <v>668</v>
      </c>
      <c r="E162" s="244"/>
      <c r="F162" s="256">
        <v>160</v>
      </c>
      <c r="G162" s="244"/>
      <c r="H162" s="257" t="s">
        <v>275</v>
      </c>
      <c r="I162" s="243" t="s">
        <v>534</v>
      </c>
      <c r="J162" s="244"/>
    </row>
    <row r="163" spans="2:10" ht="12.75" customHeight="1">
      <c r="B163" s="243">
        <v>2</v>
      </c>
      <c r="C163" s="244"/>
      <c r="D163" s="243" t="s">
        <v>669</v>
      </c>
      <c r="E163" s="244"/>
      <c r="F163" s="256">
        <v>304.60000000000002</v>
      </c>
      <c r="G163" s="244"/>
      <c r="H163" s="257" t="s">
        <v>396</v>
      </c>
      <c r="I163" s="243" t="s">
        <v>542</v>
      </c>
      <c r="J163" s="244"/>
    </row>
    <row r="164" spans="2:10" ht="12.75" customHeight="1">
      <c r="B164" s="243">
        <v>3</v>
      </c>
      <c r="C164" s="244"/>
      <c r="D164" s="243" t="s">
        <v>670</v>
      </c>
      <c r="E164" s="244"/>
      <c r="F164" s="256">
        <v>609.20000000000005</v>
      </c>
      <c r="G164" s="244"/>
      <c r="H164" s="257" t="s">
        <v>199</v>
      </c>
      <c r="I164" s="243" t="s">
        <v>553</v>
      </c>
      <c r="J164" s="244"/>
    </row>
    <row r="165" spans="2:10" ht="12.75" customHeight="1">
      <c r="B165" s="243">
        <v>4</v>
      </c>
      <c r="C165" s="244"/>
      <c r="D165" s="243" t="s">
        <v>671</v>
      </c>
      <c r="E165" s="244"/>
      <c r="F165" s="256">
        <v>110</v>
      </c>
      <c r="G165" s="244"/>
      <c r="H165" s="257" t="s">
        <v>260</v>
      </c>
      <c r="I165" s="243" t="s">
        <v>537</v>
      </c>
      <c r="J165" s="244"/>
    </row>
    <row r="166" spans="2:10" ht="12.75" customHeight="1">
      <c r="B166" s="243">
        <v>5</v>
      </c>
      <c r="C166" s="244"/>
      <c r="D166" s="243" t="s">
        <v>672</v>
      </c>
      <c r="E166" s="244"/>
      <c r="F166" s="256">
        <v>80</v>
      </c>
      <c r="G166" s="244"/>
      <c r="H166" s="257" t="s">
        <v>260</v>
      </c>
      <c r="I166" s="243" t="s">
        <v>961</v>
      </c>
      <c r="J166" s="244"/>
    </row>
    <row r="167" spans="2:10" ht="12.75" customHeight="1">
      <c r="B167" s="243">
        <v>6</v>
      </c>
      <c r="C167" s="244"/>
      <c r="D167" s="243" t="s">
        <v>673</v>
      </c>
      <c r="E167" s="244"/>
      <c r="F167" s="256">
        <v>137.52000000000001</v>
      </c>
      <c r="G167" s="244"/>
      <c r="H167" s="257" t="s">
        <v>254</v>
      </c>
      <c r="I167" s="243" t="s">
        <v>580</v>
      </c>
      <c r="J167" s="244"/>
    </row>
    <row r="168" spans="2:10" ht="12.75" customHeight="1">
      <c r="B168" s="243">
        <v>7</v>
      </c>
      <c r="C168" s="244"/>
      <c r="D168" s="243" t="s">
        <v>674</v>
      </c>
      <c r="E168" s="244"/>
      <c r="F168" s="256">
        <v>420</v>
      </c>
      <c r="G168" s="244"/>
      <c r="H168" s="257" t="s">
        <v>570</v>
      </c>
      <c r="I168" s="243" t="s">
        <v>571</v>
      </c>
      <c r="J168" s="244"/>
    </row>
    <row r="169" spans="2:10" ht="12.75" customHeight="1">
      <c r="B169" s="243">
        <v>8</v>
      </c>
      <c r="C169" s="244"/>
      <c r="D169" s="243" t="s">
        <v>674</v>
      </c>
      <c r="E169" s="244"/>
      <c r="F169" s="256">
        <v>420</v>
      </c>
      <c r="G169" s="244"/>
      <c r="H169" s="257" t="s">
        <v>570</v>
      </c>
      <c r="I169" s="243" t="s">
        <v>572</v>
      </c>
      <c r="J169" s="244"/>
    </row>
    <row r="170" spans="2:10" ht="12.75" customHeight="1">
      <c r="B170" s="243">
        <v>9</v>
      </c>
      <c r="C170" s="244"/>
      <c r="D170" s="243" t="s">
        <v>675</v>
      </c>
      <c r="E170" s="244"/>
      <c r="F170" s="256">
        <v>154</v>
      </c>
      <c r="G170" s="244"/>
      <c r="H170" s="257" t="s">
        <v>254</v>
      </c>
      <c r="I170" s="243" t="s">
        <v>537</v>
      </c>
      <c r="J170" s="244"/>
    </row>
    <row r="171" spans="2:10" ht="12.75" customHeight="1">
      <c r="B171" s="243">
        <v>10</v>
      </c>
      <c r="C171" s="244"/>
      <c r="D171" s="243" t="s">
        <v>676</v>
      </c>
      <c r="E171" s="244"/>
      <c r="F171" s="256">
        <v>312.48</v>
      </c>
      <c r="G171" s="244"/>
      <c r="H171" s="257" t="s">
        <v>256</v>
      </c>
      <c r="I171" s="243" t="s">
        <v>580</v>
      </c>
      <c r="J171" s="244"/>
    </row>
    <row r="172" spans="2:10" ht="12.75" customHeight="1">
      <c r="B172" s="243">
        <v>11</v>
      </c>
      <c r="C172" s="244"/>
      <c r="D172" s="243" t="s">
        <v>677</v>
      </c>
      <c r="E172" s="244"/>
      <c r="F172" s="256">
        <v>1050.18</v>
      </c>
      <c r="G172" s="244"/>
      <c r="H172" s="257" t="s">
        <v>254</v>
      </c>
      <c r="I172" s="243" t="s">
        <v>534</v>
      </c>
      <c r="J172" s="244"/>
    </row>
    <row r="173" spans="2:10" ht="12.75" customHeight="1">
      <c r="B173" s="243">
        <v>12</v>
      </c>
      <c r="C173" s="244"/>
      <c r="D173" s="243" t="s">
        <v>678</v>
      </c>
      <c r="E173" s="244"/>
      <c r="F173" s="256">
        <v>1050.18</v>
      </c>
      <c r="G173" s="244"/>
      <c r="H173" s="257" t="s">
        <v>254</v>
      </c>
      <c r="I173" s="243" t="s">
        <v>582</v>
      </c>
      <c r="J173" s="244"/>
    </row>
    <row r="174" spans="2:10" ht="12.75" customHeight="1">
      <c r="B174" s="243">
        <v>13</v>
      </c>
      <c r="C174" s="244"/>
      <c r="D174" s="243" t="s">
        <v>679</v>
      </c>
      <c r="E174" s="244"/>
      <c r="F174" s="256">
        <v>184.52</v>
      </c>
      <c r="G174" s="244"/>
      <c r="H174" s="257" t="s">
        <v>409</v>
      </c>
      <c r="I174" s="243" t="s">
        <v>539</v>
      </c>
      <c r="J174" s="244"/>
    </row>
    <row r="175" spans="2:10" ht="12.75" customHeight="1">
      <c r="B175" s="243">
        <v>14</v>
      </c>
      <c r="C175" s="244"/>
      <c r="D175" s="243" t="s">
        <v>680</v>
      </c>
      <c r="E175" s="244"/>
      <c r="F175" s="256">
        <v>184.52</v>
      </c>
      <c r="G175" s="244"/>
      <c r="H175" s="257" t="s">
        <v>409</v>
      </c>
      <c r="I175" s="243" t="s">
        <v>534</v>
      </c>
      <c r="J175" s="244"/>
    </row>
    <row r="176" spans="2:10" ht="12.75" customHeight="1">
      <c r="B176" s="243">
        <v>15</v>
      </c>
      <c r="C176" s="244"/>
      <c r="D176" s="243" t="s">
        <v>681</v>
      </c>
      <c r="E176" s="244"/>
      <c r="F176" s="256">
        <v>312.48</v>
      </c>
      <c r="G176" s="244"/>
      <c r="H176" s="257" t="s">
        <v>409</v>
      </c>
      <c r="I176" s="243" t="s">
        <v>539</v>
      </c>
      <c r="J176" s="244"/>
    </row>
    <row r="177" spans="2:10" ht="12.75" customHeight="1">
      <c r="B177" s="243">
        <v>16</v>
      </c>
      <c r="C177" s="244"/>
      <c r="D177" s="243" t="s">
        <v>681</v>
      </c>
      <c r="E177" s="244"/>
      <c r="F177" s="256">
        <v>312.48</v>
      </c>
      <c r="G177" s="244"/>
      <c r="H177" s="257" t="s">
        <v>409</v>
      </c>
      <c r="I177" s="243" t="s">
        <v>534</v>
      </c>
      <c r="J177" s="244"/>
    </row>
    <row r="178" spans="2:10" ht="12.75" customHeight="1">
      <c r="B178" s="243">
        <v>17</v>
      </c>
      <c r="C178" s="244"/>
      <c r="D178" s="243" t="s">
        <v>962</v>
      </c>
      <c r="E178" s="244"/>
      <c r="F178" s="256">
        <v>15.91</v>
      </c>
      <c r="G178" s="244"/>
      <c r="H178" s="257" t="s">
        <v>282</v>
      </c>
      <c r="I178" s="243" t="s">
        <v>617</v>
      </c>
      <c r="J178" s="244"/>
    </row>
    <row r="179" spans="2:10" ht="12.75" customHeight="1">
      <c r="B179" s="243">
        <v>18</v>
      </c>
      <c r="C179" s="244"/>
      <c r="D179" s="243" t="s">
        <v>682</v>
      </c>
      <c r="E179" s="244"/>
      <c r="F179" s="256">
        <v>524.4</v>
      </c>
      <c r="G179" s="244"/>
      <c r="H179" s="257" t="s">
        <v>282</v>
      </c>
      <c r="I179" s="243" t="s">
        <v>617</v>
      </c>
      <c r="J179" s="244"/>
    </row>
    <row r="180" spans="2:10" ht="12.75" customHeight="1">
      <c r="B180" s="243">
        <v>19</v>
      </c>
      <c r="C180" s="244"/>
      <c r="D180" s="243" t="s">
        <v>683</v>
      </c>
      <c r="E180" s="244"/>
      <c r="F180" s="256">
        <v>322.20999999999998</v>
      </c>
      <c r="G180" s="244"/>
      <c r="H180" s="257" t="s">
        <v>184</v>
      </c>
      <c r="I180" s="243" t="s">
        <v>555</v>
      </c>
      <c r="J180" s="244"/>
    </row>
    <row r="181" spans="2:10" ht="12.75" customHeight="1">
      <c r="B181" s="243">
        <v>20</v>
      </c>
      <c r="C181" s="244"/>
      <c r="D181" s="243" t="s">
        <v>684</v>
      </c>
      <c r="E181" s="244"/>
      <c r="F181" s="256">
        <v>322.94</v>
      </c>
      <c r="G181" s="244"/>
      <c r="H181" s="257" t="s">
        <v>184</v>
      </c>
      <c r="I181" s="243" t="s">
        <v>622</v>
      </c>
      <c r="J181" s="244"/>
    </row>
    <row r="182" spans="2:10" ht="12.75" customHeight="1">
      <c r="B182" s="243">
        <v>21</v>
      </c>
      <c r="C182" s="244"/>
      <c r="D182" s="243" t="s">
        <v>685</v>
      </c>
      <c r="E182" s="244"/>
      <c r="F182" s="256">
        <v>480</v>
      </c>
      <c r="G182" s="244"/>
      <c r="H182" s="257" t="s">
        <v>421</v>
      </c>
      <c r="I182" s="243" t="s">
        <v>534</v>
      </c>
      <c r="J182" s="244"/>
    </row>
    <row r="183" spans="2:10" ht="12.75" customHeight="1">
      <c r="B183" s="243">
        <v>22</v>
      </c>
      <c r="C183" s="244"/>
      <c r="D183" s="243" t="s">
        <v>685</v>
      </c>
      <c r="E183" s="244"/>
      <c r="F183" s="256">
        <v>480</v>
      </c>
      <c r="G183" s="244"/>
      <c r="H183" s="257" t="s">
        <v>421</v>
      </c>
      <c r="I183" s="243" t="s">
        <v>642</v>
      </c>
      <c r="J183" s="244"/>
    </row>
    <row r="184" spans="2:10" ht="12.75" customHeight="1">
      <c r="B184" s="243">
        <v>23</v>
      </c>
      <c r="C184" s="244"/>
      <c r="D184" s="243" t="s">
        <v>686</v>
      </c>
      <c r="E184" s="244"/>
      <c r="F184" s="256">
        <v>132</v>
      </c>
      <c r="G184" s="244"/>
      <c r="H184" s="257" t="s">
        <v>421</v>
      </c>
      <c r="I184" s="243" t="s">
        <v>644</v>
      </c>
      <c r="J184" s="244"/>
    </row>
    <row r="185" spans="2:10" ht="12.75" customHeight="1">
      <c r="B185" s="243">
        <v>24</v>
      </c>
      <c r="C185" s="244"/>
      <c r="D185" s="243" t="s">
        <v>686</v>
      </c>
      <c r="E185" s="244"/>
      <c r="F185" s="256">
        <v>132</v>
      </c>
      <c r="G185" s="244"/>
      <c r="H185" s="257" t="s">
        <v>421</v>
      </c>
      <c r="I185" s="243" t="s">
        <v>548</v>
      </c>
      <c r="J185" s="244"/>
    </row>
    <row r="186" spans="2:10" ht="12.75" customHeight="1">
      <c r="B186" s="243">
        <v>25</v>
      </c>
      <c r="C186" s="244"/>
      <c r="D186" s="243" t="s">
        <v>687</v>
      </c>
      <c r="E186" s="244"/>
      <c r="F186" s="256">
        <v>317.31</v>
      </c>
      <c r="G186" s="244"/>
      <c r="H186" s="257" t="s">
        <v>625</v>
      </c>
      <c r="I186" s="243" t="s">
        <v>647</v>
      </c>
      <c r="J186" s="244"/>
    </row>
    <row r="187" spans="2:10" ht="12.75" customHeight="1">
      <c r="B187" s="243">
        <v>26</v>
      </c>
      <c r="C187" s="244"/>
      <c r="D187" s="243" t="s">
        <v>688</v>
      </c>
      <c r="E187" s="244"/>
      <c r="F187" s="256">
        <v>366</v>
      </c>
      <c r="G187" s="244"/>
      <c r="H187" s="257" t="s">
        <v>292</v>
      </c>
      <c r="I187" s="243" t="s">
        <v>534</v>
      </c>
      <c r="J187" s="244"/>
    </row>
    <row r="188" spans="2:10" ht="12.75" customHeight="1">
      <c r="B188" s="243">
        <v>27</v>
      </c>
      <c r="C188" s="244"/>
      <c r="D188" s="243" t="s">
        <v>689</v>
      </c>
      <c r="E188" s="244"/>
      <c r="F188" s="256">
        <v>210</v>
      </c>
      <c r="G188" s="244"/>
      <c r="H188" s="257" t="s">
        <v>292</v>
      </c>
      <c r="I188" s="243" t="s">
        <v>653</v>
      </c>
      <c r="J188" s="244"/>
    </row>
    <row r="189" spans="2:10" ht="12.75" customHeight="1">
      <c r="B189" s="243">
        <v>28</v>
      </c>
      <c r="C189" s="244"/>
      <c r="D189" s="243" t="s">
        <v>689</v>
      </c>
      <c r="E189" s="244"/>
      <c r="F189" s="256">
        <v>370</v>
      </c>
      <c r="G189" s="244"/>
      <c r="H189" s="257" t="s">
        <v>292</v>
      </c>
      <c r="I189" s="243" t="s">
        <v>961</v>
      </c>
      <c r="J189" s="244"/>
    </row>
    <row r="190" spans="2:10" ht="12.75" customHeight="1">
      <c r="B190" s="243">
        <v>29</v>
      </c>
      <c r="C190" s="244"/>
      <c r="D190" s="243" t="s">
        <v>690</v>
      </c>
      <c r="E190" s="244"/>
      <c r="F190" s="256">
        <v>555</v>
      </c>
      <c r="G190" s="244"/>
      <c r="H190" s="257" t="s">
        <v>292</v>
      </c>
      <c r="I190" s="243" t="s">
        <v>655</v>
      </c>
      <c r="J190" s="244"/>
    </row>
    <row r="191" spans="2:10" ht="12.75" customHeight="1">
      <c r="B191" s="243">
        <v>30</v>
      </c>
      <c r="C191" s="244"/>
      <c r="D191" s="243" t="s">
        <v>691</v>
      </c>
      <c r="E191" s="244"/>
      <c r="F191" s="256">
        <v>480</v>
      </c>
      <c r="G191" s="244"/>
      <c r="H191" s="257" t="s">
        <v>220</v>
      </c>
      <c r="I191" s="243" t="s">
        <v>553</v>
      </c>
      <c r="J191" s="244"/>
    </row>
    <row r="192" spans="2:10" ht="12.75" customHeight="1">
      <c r="B192" s="243">
        <v>31</v>
      </c>
      <c r="C192" s="244"/>
      <c r="D192" s="243" t="s">
        <v>692</v>
      </c>
      <c r="E192" s="244"/>
      <c r="F192" s="256">
        <v>198</v>
      </c>
      <c r="G192" s="244"/>
      <c r="H192" s="257" t="s">
        <v>217</v>
      </c>
      <c r="I192" s="243" t="s">
        <v>655</v>
      </c>
      <c r="J192" s="244"/>
    </row>
    <row r="193" spans="2:10" ht="12.75" customHeight="1">
      <c r="B193" s="243">
        <v>32</v>
      </c>
      <c r="C193" s="244"/>
      <c r="D193" s="243" t="s">
        <v>692</v>
      </c>
      <c r="E193" s="244"/>
      <c r="F193" s="256">
        <v>297</v>
      </c>
      <c r="G193" s="244"/>
      <c r="H193" s="257" t="s">
        <v>217</v>
      </c>
      <c r="I193" s="243" t="s">
        <v>664</v>
      </c>
      <c r="J193" s="244"/>
    </row>
    <row r="194" spans="2:10" ht="12.75" customHeight="1">
      <c r="B194" s="243">
        <v>33</v>
      </c>
      <c r="C194" s="244"/>
      <c r="D194" s="243" t="s">
        <v>692</v>
      </c>
      <c r="E194" s="244"/>
      <c r="F194" s="256">
        <v>198</v>
      </c>
      <c r="G194" s="244"/>
      <c r="H194" s="257" t="s">
        <v>217</v>
      </c>
      <c r="I194" s="243" t="s">
        <v>619</v>
      </c>
      <c r="J194" s="244"/>
    </row>
    <row r="195" spans="2:10" ht="12.75" customHeight="1">
      <c r="B195" s="243">
        <v>34</v>
      </c>
      <c r="C195" s="244"/>
      <c r="D195" s="243" t="s">
        <v>693</v>
      </c>
      <c r="E195" s="244"/>
      <c r="F195" s="256">
        <v>568.55999999999995</v>
      </c>
      <c r="G195" s="244"/>
      <c r="H195" s="257" t="s">
        <v>217</v>
      </c>
      <c r="I195" s="243" t="s">
        <v>534</v>
      </c>
      <c r="J195" s="244"/>
    </row>
    <row r="196" spans="2:10" ht="12.75" customHeight="1">
      <c r="B196" s="243">
        <v>35</v>
      </c>
      <c r="C196" s="244"/>
      <c r="D196" s="243" t="s">
        <v>694</v>
      </c>
      <c r="E196" s="244"/>
      <c r="F196" s="256">
        <v>568.55999999999995</v>
      </c>
      <c r="G196" s="244"/>
      <c r="H196" s="257" t="s">
        <v>217</v>
      </c>
      <c r="I196" s="243" t="s">
        <v>655</v>
      </c>
      <c r="J196" s="244"/>
    </row>
    <row r="197" spans="2:10" ht="12.75" customHeight="1">
      <c r="B197" s="243">
        <v>36</v>
      </c>
      <c r="C197" s="244"/>
      <c r="D197" s="243" t="s">
        <v>694</v>
      </c>
      <c r="E197" s="244"/>
      <c r="F197" s="256">
        <v>568.55999999999995</v>
      </c>
      <c r="G197" s="244"/>
      <c r="H197" s="257" t="s">
        <v>217</v>
      </c>
      <c r="I197" s="243" t="s">
        <v>592</v>
      </c>
      <c r="J197" s="244"/>
    </row>
    <row r="198" spans="2:10">
      <c r="B198" s="258"/>
      <c r="C198" s="244"/>
      <c r="D198" s="258"/>
      <c r="E198" s="244"/>
      <c r="F198" s="261">
        <v>12908.609999999999</v>
      </c>
      <c r="G198" s="244"/>
      <c r="H198" s="262"/>
      <c r="I198" s="258"/>
      <c r="J198" s="244"/>
    </row>
    <row r="199" spans="2:10" ht="45.6" customHeight="1">
      <c r="B199" s="248" t="s">
        <v>960</v>
      </c>
      <c r="C199" s="249"/>
      <c r="D199" s="249"/>
      <c r="E199" s="249"/>
      <c r="F199" s="249"/>
      <c r="G199" s="249"/>
      <c r="H199" s="249"/>
      <c r="I199" s="249"/>
      <c r="J199" s="249"/>
    </row>
    <row r="200" spans="2:10" ht="12.75" customHeight="1">
      <c r="B200" s="250" t="s">
        <v>175</v>
      </c>
      <c r="C200" s="244"/>
      <c r="D200" s="250" t="s">
        <v>176</v>
      </c>
      <c r="E200" s="244"/>
      <c r="F200" s="250" t="s">
        <v>177</v>
      </c>
      <c r="G200" s="244"/>
      <c r="H200" s="253" t="s">
        <v>178</v>
      </c>
      <c r="I200" s="250" t="s">
        <v>179</v>
      </c>
      <c r="J200" s="244"/>
    </row>
    <row r="201" spans="2:10" ht="12.75" customHeight="1">
      <c r="B201" s="243">
        <v>1</v>
      </c>
      <c r="C201" s="244"/>
      <c r="D201" s="243" t="s">
        <v>695</v>
      </c>
      <c r="E201" s="244"/>
      <c r="F201" s="256">
        <v>1.97</v>
      </c>
      <c r="G201" s="244"/>
      <c r="H201" s="257" t="s">
        <v>399</v>
      </c>
      <c r="I201" s="243" t="s">
        <v>544</v>
      </c>
      <c r="J201" s="244"/>
    </row>
    <row r="202" spans="2:10" ht="12.75" customHeight="1">
      <c r="B202" s="243">
        <v>2</v>
      </c>
      <c r="C202" s="244"/>
      <c r="D202" s="243" t="s">
        <v>696</v>
      </c>
      <c r="E202" s="244"/>
      <c r="F202" s="256">
        <v>24.27</v>
      </c>
      <c r="G202" s="244"/>
      <c r="H202" s="257" t="s">
        <v>199</v>
      </c>
      <c r="I202" s="243" t="s">
        <v>549</v>
      </c>
      <c r="J202" s="244"/>
    </row>
    <row r="203" spans="2:10" ht="12.75" customHeight="1">
      <c r="B203" s="243">
        <v>3</v>
      </c>
      <c r="C203" s="244"/>
      <c r="D203" s="243" t="s">
        <v>697</v>
      </c>
      <c r="E203" s="244"/>
      <c r="F203" s="256">
        <v>4.5599999999999996</v>
      </c>
      <c r="G203" s="244"/>
      <c r="H203" s="257" t="s">
        <v>199</v>
      </c>
      <c r="I203" s="243" t="s">
        <v>555</v>
      </c>
      <c r="J203" s="244"/>
    </row>
    <row r="204" spans="2:10" ht="12.75" customHeight="1">
      <c r="B204" s="243">
        <v>4</v>
      </c>
      <c r="C204" s="244"/>
      <c r="D204" s="243" t="s">
        <v>698</v>
      </c>
      <c r="E204" s="244"/>
      <c r="F204" s="256">
        <v>1.3</v>
      </c>
      <c r="G204" s="244"/>
      <c r="H204" s="257" t="s">
        <v>326</v>
      </c>
      <c r="I204" s="243" t="s">
        <v>560</v>
      </c>
      <c r="J204" s="244"/>
    </row>
    <row r="205" spans="2:10" ht="12.75" customHeight="1">
      <c r="B205" s="243">
        <v>5</v>
      </c>
      <c r="C205" s="244"/>
      <c r="D205" s="243" t="s">
        <v>699</v>
      </c>
      <c r="E205" s="244"/>
      <c r="F205" s="256">
        <v>36</v>
      </c>
      <c r="G205" s="244"/>
      <c r="H205" s="257" t="s">
        <v>254</v>
      </c>
      <c r="I205" s="243" t="s">
        <v>580</v>
      </c>
      <c r="J205" s="244"/>
    </row>
    <row r="206" spans="2:10" ht="12.75" customHeight="1">
      <c r="B206" s="243">
        <v>6</v>
      </c>
      <c r="C206" s="244"/>
      <c r="D206" s="243" t="s">
        <v>700</v>
      </c>
      <c r="E206" s="244"/>
      <c r="F206" s="256">
        <v>82</v>
      </c>
      <c r="G206" s="244"/>
      <c r="H206" s="257" t="s">
        <v>570</v>
      </c>
      <c r="I206" s="243" t="s">
        <v>701</v>
      </c>
      <c r="J206" s="244"/>
    </row>
    <row r="207" spans="2:10" ht="12.75" customHeight="1">
      <c r="B207" s="243">
        <v>7</v>
      </c>
      <c r="C207" s="244"/>
      <c r="D207" s="243" t="s">
        <v>702</v>
      </c>
      <c r="E207" s="244"/>
      <c r="F207" s="256">
        <v>250</v>
      </c>
      <c r="G207" s="244"/>
      <c r="H207" s="257" t="s">
        <v>256</v>
      </c>
      <c r="I207" s="243" t="s">
        <v>580</v>
      </c>
      <c r="J207" s="244"/>
    </row>
    <row r="208" spans="2:10" ht="12.75" customHeight="1">
      <c r="B208" s="243">
        <v>8</v>
      </c>
      <c r="C208" s="244"/>
      <c r="D208" s="243" t="s">
        <v>703</v>
      </c>
      <c r="E208" s="244"/>
      <c r="F208" s="256">
        <v>1.94</v>
      </c>
      <c r="G208" s="244"/>
      <c r="H208" s="257" t="s">
        <v>466</v>
      </c>
      <c r="I208" s="243" t="s">
        <v>584</v>
      </c>
      <c r="J208" s="244"/>
    </row>
    <row r="209" spans="2:10" ht="12.75" customHeight="1">
      <c r="B209" s="243">
        <v>9</v>
      </c>
      <c r="C209" s="244"/>
      <c r="D209" s="243" t="s">
        <v>959</v>
      </c>
      <c r="E209" s="244"/>
      <c r="F209" s="256">
        <v>101.2</v>
      </c>
      <c r="G209" s="244"/>
      <c r="H209" s="257" t="s">
        <v>282</v>
      </c>
      <c r="I209" s="243" t="s">
        <v>617</v>
      </c>
      <c r="J209" s="244"/>
    </row>
    <row r="210" spans="2:10" ht="12.75" customHeight="1">
      <c r="B210" s="243">
        <v>10</v>
      </c>
      <c r="C210" s="244"/>
      <c r="D210" s="243" t="s">
        <v>704</v>
      </c>
      <c r="E210" s="244"/>
      <c r="F210" s="256">
        <v>76.239999999999995</v>
      </c>
      <c r="G210" s="244"/>
      <c r="H210" s="257" t="s">
        <v>277</v>
      </c>
      <c r="I210" s="243" t="s">
        <v>584</v>
      </c>
      <c r="J210" s="244"/>
    </row>
    <row r="211" spans="2:10" ht="12.75" customHeight="1">
      <c r="B211" s="243">
        <v>11</v>
      </c>
      <c r="C211" s="244"/>
      <c r="D211" s="243" t="s">
        <v>705</v>
      </c>
      <c r="E211" s="244"/>
      <c r="F211" s="256">
        <v>60</v>
      </c>
      <c r="G211" s="244"/>
      <c r="H211" s="257" t="s">
        <v>282</v>
      </c>
      <c r="I211" s="243" t="s">
        <v>617</v>
      </c>
      <c r="J211" s="244"/>
    </row>
    <row r="212" spans="2:10" ht="12.75" customHeight="1">
      <c r="B212" s="243">
        <v>12</v>
      </c>
      <c r="C212" s="244"/>
      <c r="D212" s="243" t="s">
        <v>706</v>
      </c>
      <c r="E212" s="244"/>
      <c r="F212" s="256">
        <v>15</v>
      </c>
      <c r="G212" s="244"/>
      <c r="H212" s="257" t="s">
        <v>315</v>
      </c>
      <c r="I212" s="243" t="s">
        <v>619</v>
      </c>
      <c r="J212" s="244"/>
    </row>
    <row r="213" spans="2:10" ht="12.75" customHeight="1">
      <c r="B213" s="243">
        <v>13</v>
      </c>
      <c r="C213" s="244"/>
      <c r="D213" s="243" t="s">
        <v>707</v>
      </c>
      <c r="E213" s="244"/>
      <c r="F213" s="256">
        <v>589.66999999999996</v>
      </c>
      <c r="G213" s="244"/>
      <c r="H213" s="257" t="s">
        <v>184</v>
      </c>
      <c r="I213" s="243" t="s">
        <v>555</v>
      </c>
      <c r="J213" s="244"/>
    </row>
    <row r="214" spans="2:10" ht="12.75" customHeight="1">
      <c r="B214" s="243">
        <v>14</v>
      </c>
      <c r="C214" s="244"/>
      <c r="D214" s="243" t="s">
        <v>708</v>
      </c>
      <c r="E214" s="244"/>
      <c r="F214" s="256">
        <v>62</v>
      </c>
      <c r="G214" s="244"/>
      <c r="H214" s="257" t="s">
        <v>184</v>
      </c>
      <c r="I214" s="243" t="s">
        <v>622</v>
      </c>
      <c r="J214" s="244"/>
    </row>
    <row r="215" spans="2:10" ht="12.75" customHeight="1">
      <c r="B215" s="243">
        <v>15</v>
      </c>
      <c r="C215" s="244"/>
      <c r="D215" s="243" t="s">
        <v>709</v>
      </c>
      <c r="E215" s="244"/>
      <c r="F215" s="256">
        <v>47.5</v>
      </c>
      <c r="G215" s="244"/>
      <c r="H215" s="257" t="s">
        <v>421</v>
      </c>
      <c r="I215" s="243" t="s">
        <v>644</v>
      </c>
      <c r="J215" s="244"/>
    </row>
    <row r="216" spans="2:10" ht="12.75" customHeight="1">
      <c r="B216" s="243">
        <v>16</v>
      </c>
      <c r="C216" s="244"/>
      <c r="D216" s="243" t="s">
        <v>710</v>
      </c>
      <c r="E216" s="244"/>
      <c r="F216" s="256">
        <v>25.25</v>
      </c>
      <c r="G216" s="244"/>
      <c r="H216" s="257" t="s">
        <v>625</v>
      </c>
      <c r="I216" s="243" t="s">
        <v>647</v>
      </c>
      <c r="J216" s="244"/>
    </row>
    <row r="217" spans="2:10" ht="12.75" customHeight="1">
      <c r="B217" s="243">
        <v>17</v>
      </c>
      <c r="C217" s="244"/>
      <c r="D217" s="243" t="s">
        <v>711</v>
      </c>
      <c r="E217" s="244"/>
      <c r="F217" s="256">
        <v>9.0399999999999991</v>
      </c>
      <c r="G217" s="244"/>
      <c r="H217" s="257" t="s">
        <v>292</v>
      </c>
      <c r="I217" s="243" t="s">
        <v>653</v>
      </c>
      <c r="J217" s="244"/>
    </row>
    <row r="218" spans="2:10" ht="12.75" customHeight="1">
      <c r="B218" s="243">
        <v>18</v>
      </c>
      <c r="C218" s="244"/>
      <c r="D218" s="243" t="s">
        <v>712</v>
      </c>
      <c r="E218" s="244"/>
      <c r="F218" s="256">
        <v>2.9</v>
      </c>
      <c r="G218" s="244"/>
      <c r="H218" s="257" t="s">
        <v>292</v>
      </c>
      <c r="I218" s="243" t="s">
        <v>560</v>
      </c>
      <c r="J218" s="244"/>
    </row>
    <row r="219" spans="2:10" ht="12.75" customHeight="1">
      <c r="B219" s="243">
        <v>19</v>
      </c>
      <c r="C219" s="244"/>
      <c r="D219" s="243" t="s">
        <v>713</v>
      </c>
      <c r="E219" s="244"/>
      <c r="F219" s="256">
        <v>3.69</v>
      </c>
      <c r="G219" s="244"/>
      <c r="H219" s="257" t="s">
        <v>213</v>
      </c>
      <c r="I219" s="243" t="s">
        <v>958</v>
      </c>
      <c r="J219" s="244"/>
    </row>
    <row r="220" spans="2:10" ht="12.75" customHeight="1">
      <c r="B220" s="243">
        <v>20</v>
      </c>
      <c r="C220" s="244"/>
      <c r="D220" s="243" t="s">
        <v>714</v>
      </c>
      <c r="E220" s="244"/>
      <c r="F220" s="256">
        <v>4.0999999999999996</v>
      </c>
      <c r="G220" s="244"/>
      <c r="H220" s="257" t="s">
        <v>217</v>
      </c>
      <c r="I220" s="243" t="s">
        <v>619</v>
      </c>
      <c r="J220" s="244"/>
    </row>
    <row r="221" spans="2:10" ht="12.75" customHeight="1">
      <c r="B221" s="243">
        <v>21</v>
      </c>
      <c r="C221" s="244"/>
      <c r="D221" s="243" t="s">
        <v>715</v>
      </c>
      <c r="E221" s="244"/>
      <c r="F221" s="256">
        <v>1.77</v>
      </c>
      <c r="G221" s="244"/>
      <c r="H221" s="257" t="s">
        <v>217</v>
      </c>
      <c r="I221" s="243" t="s">
        <v>619</v>
      </c>
      <c r="J221" s="244"/>
    </row>
    <row r="222" spans="2:10" ht="12.75" customHeight="1">
      <c r="B222" s="243">
        <v>22</v>
      </c>
      <c r="C222" s="244"/>
      <c r="D222" s="243" t="s">
        <v>716</v>
      </c>
      <c r="E222" s="244"/>
      <c r="F222" s="256">
        <v>261.58</v>
      </c>
      <c r="G222" s="244"/>
      <c r="H222" s="257" t="s">
        <v>217</v>
      </c>
      <c r="I222" s="243" t="s">
        <v>664</v>
      </c>
      <c r="J222" s="244"/>
    </row>
    <row r="223" spans="2:10" ht="12.75" customHeight="1">
      <c r="B223" s="243">
        <v>23</v>
      </c>
      <c r="C223" s="244"/>
      <c r="D223" s="243" t="s">
        <v>717</v>
      </c>
      <c r="E223" s="244"/>
      <c r="F223" s="256">
        <v>142.33000000000001</v>
      </c>
      <c r="G223" s="244"/>
      <c r="H223" s="257" t="s">
        <v>217</v>
      </c>
      <c r="I223" s="243" t="s">
        <v>619</v>
      </c>
      <c r="J223" s="244"/>
    </row>
    <row r="224" spans="2:10" ht="12.75" customHeight="1">
      <c r="B224" s="243">
        <v>24</v>
      </c>
      <c r="C224" s="244"/>
      <c r="D224" s="243" t="s">
        <v>717</v>
      </c>
      <c r="E224" s="244"/>
      <c r="F224" s="256">
        <v>289.05</v>
      </c>
      <c r="G224" s="244"/>
      <c r="H224" s="257" t="s">
        <v>217</v>
      </c>
      <c r="I224" s="243" t="s">
        <v>544</v>
      </c>
      <c r="J224" s="244"/>
    </row>
    <row r="225" spans="2:10">
      <c r="B225" s="258"/>
      <c r="C225" s="244"/>
      <c r="D225" s="258"/>
      <c r="E225" s="244"/>
      <c r="F225" s="261">
        <v>2093.36</v>
      </c>
      <c r="G225" s="244"/>
      <c r="H225" s="262"/>
      <c r="I225" s="258"/>
      <c r="J225" s="244"/>
    </row>
    <row r="226" spans="2:10" ht="45.6" customHeight="1">
      <c r="B226" s="248" t="s">
        <v>957</v>
      </c>
      <c r="C226" s="249"/>
      <c r="D226" s="249"/>
      <c r="E226" s="249"/>
      <c r="F226" s="249"/>
      <c r="G226" s="249"/>
      <c r="H226" s="249"/>
      <c r="I226" s="249"/>
      <c r="J226" s="249"/>
    </row>
    <row r="227" spans="2:10" ht="12.75" customHeight="1">
      <c r="B227" s="250" t="s">
        <v>175</v>
      </c>
      <c r="C227" s="244"/>
      <c r="D227" s="250" t="s">
        <v>176</v>
      </c>
      <c r="E227" s="244"/>
      <c r="F227" s="250" t="s">
        <v>177</v>
      </c>
      <c r="G227" s="244"/>
      <c r="H227" s="253" t="s">
        <v>178</v>
      </c>
      <c r="I227" s="250" t="s">
        <v>179</v>
      </c>
      <c r="J227" s="244"/>
    </row>
    <row r="228" spans="2:10" ht="12.75" customHeight="1">
      <c r="B228" s="243">
        <v>1</v>
      </c>
      <c r="C228" s="244"/>
      <c r="D228" s="243" t="s">
        <v>718</v>
      </c>
      <c r="E228" s="244"/>
      <c r="F228" s="256">
        <v>9286.08</v>
      </c>
      <c r="G228" s="244"/>
      <c r="H228" s="257" t="s">
        <v>396</v>
      </c>
      <c r="I228" s="243" t="s">
        <v>719</v>
      </c>
      <c r="J228" s="244"/>
    </row>
    <row r="229" spans="2:10" ht="12.75" customHeight="1">
      <c r="B229" s="243">
        <v>2</v>
      </c>
      <c r="C229" s="244"/>
      <c r="D229" s="243" t="s">
        <v>720</v>
      </c>
      <c r="E229" s="244"/>
      <c r="F229" s="256">
        <v>4761.76</v>
      </c>
      <c r="G229" s="244"/>
      <c r="H229" s="257" t="s">
        <v>287</v>
      </c>
      <c r="I229" s="243" t="s">
        <v>719</v>
      </c>
      <c r="J229" s="244"/>
    </row>
    <row r="230" spans="2:10" ht="12.75" customHeight="1">
      <c r="B230" s="243">
        <v>3</v>
      </c>
      <c r="C230" s="244"/>
      <c r="D230" s="243" t="s">
        <v>721</v>
      </c>
      <c r="E230" s="244"/>
      <c r="F230" s="256">
        <v>4960.7</v>
      </c>
      <c r="G230" s="244"/>
      <c r="H230" s="257" t="s">
        <v>417</v>
      </c>
      <c r="I230" s="243" t="s">
        <v>719</v>
      </c>
      <c r="J230" s="244"/>
    </row>
    <row r="231" spans="2:10">
      <c r="B231" s="258"/>
      <c r="C231" s="244"/>
      <c r="D231" s="258"/>
      <c r="E231" s="244"/>
      <c r="F231" s="261">
        <v>19008.54</v>
      </c>
      <c r="G231" s="244"/>
      <c r="H231" s="262"/>
      <c r="I231" s="258"/>
      <c r="J231" s="244"/>
    </row>
    <row r="232" spans="2:10" ht="45.6" customHeight="1">
      <c r="B232" s="248" t="s">
        <v>956</v>
      </c>
      <c r="C232" s="249"/>
      <c r="D232" s="249"/>
      <c r="E232" s="249"/>
      <c r="F232" s="249"/>
      <c r="G232" s="249"/>
      <c r="H232" s="249"/>
      <c r="I232" s="249"/>
      <c r="J232" s="249"/>
    </row>
    <row r="233" spans="2:10" ht="12.75" customHeight="1">
      <c r="B233" s="250" t="s">
        <v>175</v>
      </c>
      <c r="C233" s="244"/>
      <c r="D233" s="250" t="s">
        <v>176</v>
      </c>
      <c r="E233" s="244"/>
      <c r="F233" s="250" t="s">
        <v>177</v>
      </c>
      <c r="G233" s="244"/>
      <c r="H233" s="253" t="s">
        <v>178</v>
      </c>
      <c r="I233" s="250" t="s">
        <v>179</v>
      </c>
      <c r="J233" s="244"/>
    </row>
    <row r="234" spans="2:10" ht="12.75" customHeight="1">
      <c r="B234" s="243">
        <v>1</v>
      </c>
      <c r="C234" s="244"/>
      <c r="D234" s="243" t="s">
        <v>722</v>
      </c>
      <c r="E234" s="244"/>
      <c r="F234" s="256">
        <v>180.79</v>
      </c>
      <c r="G234" s="244"/>
      <c r="H234" s="257" t="s">
        <v>260</v>
      </c>
      <c r="I234" s="243" t="s">
        <v>724</v>
      </c>
      <c r="J234" s="244"/>
    </row>
    <row r="235" spans="2:10" ht="12.75" customHeight="1">
      <c r="B235" s="243">
        <v>2</v>
      </c>
      <c r="C235" s="244"/>
      <c r="D235" s="243" t="s">
        <v>723</v>
      </c>
      <c r="E235" s="244"/>
      <c r="F235" s="256">
        <v>1865.86</v>
      </c>
      <c r="G235" s="244"/>
      <c r="H235" s="257" t="s">
        <v>287</v>
      </c>
      <c r="I235" s="243" t="s">
        <v>724</v>
      </c>
      <c r="J235" s="244"/>
    </row>
    <row r="236" spans="2:10" ht="12.75" customHeight="1">
      <c r="B236" s="243">
        <v>3</v>
      </c>
      <c r="C236" s="244"/>
      <c r="D236" s="243" t="s">
        <v>725</v>
      </c>
      <c r="E236" s="244"/>
      <c r="F236" s="256">
        <v>1228.6400000000001</v>
      </c>
      <c r="G236" s="244"/>
      <c r="H236" s="257" t="s">
        <v>292</v>
      </c>
      <c r="I236" s="243" t="s">
        <v>724</v>
      </c>
      <c r="J236" s="244"/>
    </row>
    <row r="237" spans="2:10">
      <c r="B237" s="258"/>
      <c r="C237" s="244"/>
      <c r="D237" s="258"/>
      <c r="E237" s="244"/>
      <c r="F237" s="261">
        <v>3275.29</v>
      </c>
      <c r="G237" s="244"/>
      <c r="H237" s="262"/>
      <c r="I237" s="258"/>
      <c r="J237" s="244"/>
    </row>
    <row r="238" spans="2:10" ht="45.6" customHeight="1">
      <c r="B238" s="248" t="s">
        <v>955</v>
      </c>
      <c r="C238" s="249"/>
      <c r="D238" s="249"/>
      <c r="E238" s="249"/>
      <c r="F238" s="249"/>
      <c r="G238" s="249"/>
      <c r="H238" s="249"/>
      <c r="I238" s="249"/>
      <c r="J238" s="249"/>
    </row>
    <row r="239" spans="2:10" ht="12.75" customHeight="1">
      <c r="B239" s="250" t="s">
        <v>175</v>
      </c>
      <c r="C239" s="244"/>
      <c r="D239" s="250" t="s">
        <v>176</v>
      </c>
      <c r="E239" s="244"/>
      <c r="F239" s="250" t="s">
        <v>177</v>
      </c>
      <c r="G239" s="244"/>
      <c r="H239" s="253" t="s">
        <v>178</v>
      </c>
      <c r="I239" s="250" t="s">
        <v>179</v>
      </c>
      <c r="J239" s="244"/>
    </row>
    <row r="240" spans="2:10" ht="12.75" customHeight="1">
      <c r="B240" s="243">
        <v>1</v>
      </c>
      <c r="C240" s="244"/>
      <c r="D240" s="243" t="s">
        <v>726</v>
      </c>
      <c r="E240" s="244"/>
      <c r="F240" s="256">
        <v>367.38</v>
      </c>
      <c r="G240" s="244"/>
      <c r="H240" s="257" t="s">
        <v>396</v>
      </c>
      <c r="I240" s="243" t="s">
        <v>954</v>
      </c>
      <c r="J240" s="244"/>
    </row>
    <row r="241" spans="2:10" ht="12.75" customHeight="1">
      <c r="B241" s="243">
        <v>2</v>
      </c>
      <c r="C241" s="244"/>
      <c r="D241" s="243" t="s">
        <v>727</v>
      </c>
      <c r="E241" s="244"/>
      <c r="F241" s="256">
        <v>408.2</v>
      </c>
      <c r="G241" s="244"/>
      <c r="H241" s="257" t="s">
        <v>409</v>
      </c>
      <c r="I241" s="243" t="s">
        <v>954</v>
      </c>
      <c r="J241" s="244"/>
    </row>
    <row r="242" spans="2:10" ht="12.75" customHeight="1">
      <c r="B242" s="243">
        <v>3</v>
      </c>
      <c r="C242" s="244"/>
      <c r="D242" s="243" t="s">
        <v>728</v>
      </c>
      <c r="E242" s="244"/>
      <c r="F242" s="256">
        <v>326.56</v>
      </c>
      <c r="G242" s="244"/>
      <c r="H242" s="257" t="s">
        <v>417</v>
      </c>
      <c r="I242" s="243" t="s">
        <v>954</v>
      </c>
      <c r="J242" s="244"/>
    </row>
    <row r="243" spans="2:10">
      <c r="B243" s="258"/>
      <c r="C243" s="244"/>
      <c r="D243" s="258"/>
      <c r="E243" s="244"/>
      <c r="F243" s="261">
        <v>1102.1399999999999</v>
      </c>
      <c r="G243" s="244"/>
      <c r="H243" s="262"/>
      <c r="I243" s="258"/>
      <c r="J243" s="244"/>
    </row>
    <row r="244" spans="2:10" ht="45.6" customHeight="1">
      <c r="B244" s="248" t="s">
        <v>953</v>
      </c>
      <c r="C244" s="249"/>
      <c r="D244" s="249"/>
      <c r="E244" s="249"/>
      <c r="F244" s="249"/>
      <c r="G244" s="249"/>
      <c r="H244" s="249"/>
      <c r="I244" s="249"/>
      <c r="J244" s="249"/>
    </row>
    <row r="245" spans="2:10" ht="12.75" customHeight="1">
      <c r="B245" s="250" t="s">
        <v>175</v>
      </c>
      <c r="C245" s="244"/>
      <c r="D245" s="250" t="s">
        <v>176</v>
      </c>
      <c r="E245" s="244"/>
      <c r="F245" s="250" t="s">
        <v>177</v>
      </c>
      <c r="G245" s="244"/>
      <c r="H245" s="253" t="s">
        <v>178</v>
      </c>
      <c r="I245" s="250" t="s">
        <v>179</v>
      </c>
      <c r="J245" s="244"/>
    </row>
    <row r="246" spans="2:10" ht="12.75" customHeight="1">
      <c r="B246" s="243">
        <v>1</v>
      </c>
      <c r="C246" s="244"/>
      <c r="D246" s="243" t="s">
        <v>729</v>
      </c>
      <c r="E246" s="244"/>
      <c r="F246" s="256">
        <v>3200.83</v>
      </c>
      <c r="G246" s="244"/>
      <c r="H246" s="257" t="s">
        <v>198</v>
      </c>
      <c r="I246" s="243" t="s">
        <v>952</v>
      </c>
      <c r="J246" s="244"/>
    </row>
    <row r="247" spans="2:10" ht="12.75" customHeight="1">
      <c r="B247" s="243">
        <v>2</v>
      </c>
      <c r="C247" s="244"/>
      <c r="D247" s="243" t="s">
        <v>730</v>
      </c>
      <c r="E247" s="244"/>
      <c r="F247" s="256">
        <v>1001.32</v>
      </c>
      <c r="G247" s="244"/>
      <c r="H247" s="257" t="s">
        <v>287</v>
      </c>
      <c r="I247" s="243" t="s">
        <v>952</v>
      </c>
      <c r="J247" s="244"/>
    </row>
    <row r="248" spans="2:10">
      <c r="B248" s="258"/>
      <c r="C248" s="244"/>
      <c r="D248" s="258"/>
      <c r="E248" s="244"/>
      <c r="F248" s="261">
        <v>4202.1499999999996</v>
      </c>
      <c r="G248" s="244"/>
      <c r="H248" s="262"/>
      <c r="I248" s="258"/>
      <c r="J248" s="244"/>
    </row>
    <row r="249" spans="2:10" ht="45.6" customHeight="1">
      <c r="B249" s="248" t="s">
        <v>951</v>
      </c>
      <c r="C249" s="249"/>
      <c r="D249" s="249"/>
      <c r="E249" s="249"/>
      <c r="F249" s="249"/>
      <c r="G249" s="249"/>
      <c r="H249" s="249"/>
      <c r="I249" s="249"/>
      <c r="J249" s="249"/>
    </row>
    <row r="250" spans="2:10" ht="12.75" customHeight="1">
      <c r="B250" s="250" t="s">
        <v>175</v>
      </c>
      <c r="C250" s="244"/>
      <c r="D250" s="250" t="s">
        <v>176</v>
      </c>
      <c r="E250" s="244"/>
      <c r="F250" s="250" t="s">
        <v>177</v>
      </c>
      <c r="G250" s="244"/>
      <c r="H250" s="253" t="s">
        <v>178</v>
      </c>
      <c r="I250" s="250" t="s">
        <v>179</v>
      </c>
      <c r="J250" s="244"/>
    </row>
    <row r="251" spans="2:10" ht="12.75" customHeight="1">
      <c r="B251" s="243">
        <v>1</v>
      </c>
      <c r="C251" s="244"/>
      <c r="D251" s="243" t="s">
        <v>731</v>
      </c>
      <c r="E251" s="244"/>
      <c r="F251" s="256">
        <v>6.37</v>
      </c>
      <c r="G251" s="244"/>
      <c r="H251" s="257" t="s">
        <v>180</v>
      </c>
      <c r="I251" s="243" t="s">
        <v>950</v>
      </c>
      <c r="J251" s="244"/>
    </row>
    <row r="252" spans="2:10" ht="12.75" customHeight="1">
      <c r="B252" s="243">
        <v>2</v>
      </c>
      <c r="C252" s="244"/>
      <c r="D252" s="243" t="s">
        <v>732</v>
      </c>
      <c r="E252" s="244"/>
      <c r="F252" s="256">
        <v>18.61</v>
      </c>
      <c r="G252" s="244"/>
      <c r="H252" s="257" t="s">
        <v>180</v>
      </c>
      <c r="I252" s="243" t="s">
        <v>950</v>
      </c>
      <c r="J252" s="244"/>
    </row>
    <row r="253" spans="2:10" ht="12.75" customHeight="1">
      <c r="B253" s="243">
        <v>3</v>
      </c>
      <c r="C253" s="244"/>
      <c r="D253" s="243" t="s">
        <v>731</v>
      </c>
      <c r="E253" s="244"/>
      <c r="F253" s="256">
        <v>2832.52</v>
      </c>
      <c r="G253" s="244"/>
      <c r="H253" s="257" t="s">
        <v>180</v>
      </c>
      <c r="I253" s="243" t="s">
        <v>950</v>
      </c>
      <c r="J253" s="244"/>
    </row>
    <row r="254" spans="2:10" ht="12.75" customHeight="1">
      <c r="B254" s="243">
        <v>4</v>
      </c>
      <c r="C254" s="244"/>
      <c r="D254" s="243" t="s">
        <v>733</v>
      </c>
      <c r="E254" s="244"/>
      <c r="F254" s="256">
        <v>6.37</v>
      </c>
      <c r="G254" s="244"/>
      <c r="H254" s="257" t="s">
        <v>375</v>
      </c>
      <c r="I254" s="243" t="s">
        <v>950</v>
      </c>
      <c r="J254" s="244"/>
    </row>
    <row r="255" spans="2:10" ht="12.75" customHeight="1">
      <c r="B255" s="243">
        <v>5</v>
      </c>
      <c r="C255" s="244"/>
      <c r="D255" s="243" t="s">
        <v>734</v>
      </c>
      <c r="E255" s="244"/>
      <c r="F255" s="256">
        <v>19.78</v>
      </c>
      <c r="G255" s="244"/>
      <c r="H255" s="257" t="s">
        <v>375</v>
      </c>
      <c r="I255" s="243" t="s">
        <v>950</v>
      </c>
      <c r="J255" s="244"/>
    </row>
    <row r="256" spans="2:10" ht="12.75" customHeight="1">
      <c r="B256" s="243">
        <v>6</v>
      </c>
      <c r="C256" s="244"/>
      <c r="D256" s="243" t="s">
        <v>735</v>
      </c>
      <c r="E256" s="244"/>
      <c r="F256" s="256">
        <v>2671.21</v>
      </c>
      <c r="G256" s="244"/>
      <c r="H256" s="257" t="s">
        <v>375</v>
      </c>
      <c r="I256" s="243" t="s">
        <v>950</v>
      </c>
      <c r="J256" s="244"/>
    </row>
    <row r="257" spans="2:10">
      <c r="B257" s="258"/>
      <c r="C257" s="244"/>
      <c r="D257" s="258"/>
      <c r="E257" s="244"/>
      <c r="F257" s="261">
        <v>5554.86</v>
      </c>
      <c r="G257" s="244"/>
      <c r="H257" s="262"/>
      <c r="I257" s="258"/>
      <c r="J257" s="244"/>
    </row>
    <row r="258" spans="2:10" ht="45.6" customHeight="1">
      <c r="B258" s="248" t="s">
        <v>949</v>
      </c>
      <c r="C258" s="249"/>
      <c r="D258" s="249"/>
      <c r="E258" s="249"/>
      <c r="F258" s="249"/>
      <c r="G258" s="249"/>
      <c r="H258" s="249"/>
      <c r="I258" s="249"/>
      <c r="J258" s="249"/>
    </row>
    <row r="259" spans="2:10" ht="12.75" customHeight="1">
      <c r="B259" s="250" t="s">
        <v>175</v>
      </c>
      <c r="C259" s="244"/>
      <c r="D259" s="250" t="s">
        <v>176</v>
      </c>
      <c r="E259" s="244"/>
      <c r="F259" s="250" t="s">
        <v>177</v>
      </c>
      <c r="G259" s="244"/>
      <c r="H259" s="253" t="s">
        <v>178</v>
      </c>
      <c r="I259" s="250" t="s">
        <v>179</v>
      </c>
      <c r="J259" s="244"/>
    </row>
    <row r="260" spans="2:10" ht="12.75" customHeight="1">
      <c r="B260" s="243">
        <v>1</v>
      </c>
      <c r="C260" s="244"/>
      <c r="D260" s="243" t="s">
        <v>736</v>
      </c>
      <c r="E260" s="244"/>
      <c r="F260" s="256">
        <v>305.17</v>
      </c>
      <c r="G260" s="244"/>
      <c r="H260" s="257" t="s">
        <v>201</v>
      </c>
      <c r="I260" s="243" t="s">
        <v>737</v>
      </c>
      <c r="J260" s="244"/>
    </row>
    <row r="261" spans="2:10" ht="12.75" customHeight="1">
      <c r="B261" s="243">
        <v>2</v>
      </c>
      <c r="C261" s="244"/>
      <c r="D261" s="243" t="s">
        <v>738</v>
      </c>
      <c r="E261" s="244"/>
      <c r="F261" s="256">
        <v>305.17</v>
      </c>
      <c r="G261" s="244"/>
      <c r="H261" s="257" t="s">
        <v>277</v>
      </c>
      <c r="I261" s="243" t="s">
        <v>737</v>
      </c>
      <c r="J261" s="244"/>
    </row>
    <row r="262" spans="2:10" ht="12.75" customHeight="1">
      <c r="B262" s="243">
        <v>3</v>
      </c>
      <c r="C262" s="244"/>
      <c r="D262" s="243" t="s">
        <v>739</v>
      </c>
      <c r="E262" s="244"/>
      <c r="F262" s="256">
        <v>305.17</v>
      </c>
      <c r="G262" s="244"/>
      <c r="H262" s="257" t="s">
        <v>315</v>
      </c>
      <c r="I262" s="243" t="s">
        <v>737</v>
      </c>
      <c r="J262" s="244"/>
    </row>
    <row r="263" spans="2:10">
      <c r="B263" s="258"/>
      <c r="C263" s="244"/>
      <c r="D263" s="258"/>
      <c r="E263" s="244"/>
      <c r="F263" s="261">
        <v>915.51</v>
      </c>
      <c r="G263" s="244"/>
      <c r="H263" s="262"/>
      <c r="I263" s="258"/>
      <c r="J263" s="244"/>
    </row>
    <row r="264" spans="2:10" ht="45.6" customHeight="1">
      <c r="B264" s="248" t="s">
        <v>948</v>
      </c>
      <c r="C264" s="249"/>
      <c r="D264" s="249"/>
      <c r="E264" s="249"/>
      <c r="F264" s="249"/>
      <c r="G264" s="249"/>
      <c r="H264" s="249"/>
      <c r="I264" s="249"/>
      <c r="J264" s="249"/>
    </row>
    <row r="265" spans="2:10" ht="12.75" customHeight="1">
      <c r="B265" s="250" t="s">
        <v>175</v>
      </c>
      <c r="C265" s="244"/>
      <c r="D265" s="250" t="s">
        <v>176</v>
      </c>
      <c r="E265" s="244"/>
      <c r="F265" s="250" t="s">
        <v>177</v>
      </c>
      <c r="G265" s="244"/>
      <c r="H265" s="253" t="s">
        <v>178</v>
      </c>
      <c r="I265" s="250" t="s">
        <v>179</v>
      </c>
      <c r="J265" s="244"/>
    </row>
    <row r="266" spans="2:10" ht="12.75" customHeight="1">
      <c r="B266" s="243">
        <v>1</v>
      </c>
      <c r="C266" s="244"/>
      <c r="D266" s="243" t="s">
        <v>740</v>
      </c>
      <c r="E266" s="244"/>
      <c r="F266" s="256">
        <v>10000</v>
      </c>
      <c r="G266" s="244"/>
      <c r="H266" s="257" t="s">
        <v>205</v>
      </c>
      <c r="I266" s="243" t="s">
        <v>741</v>
      </c>
      <c r="J266" s="244"/>
    </row>
    <row r="267" spans="2:10" ht="12.75" customHeight="1">
      <c r="B267" s="243">
        <v>2</v>
      </c>
      <c r="C267" s="244"/>
      <c r="D267" s="243" t="s">
        <v>742</v>
      </c>
      <c r="E267" s="244"/>
      <c r="F267" s="256">
        <v>15000</v>
      </c>
      <c r="G267" s="244"/>
      <c r="H267" s="257" t="s">
        <v>277</v>
      </c>
      <c r="I267" s="243" t="s">
        <v>741</v>
      </c>
      <c r="J267" s="244"/>
    </row>
    <row r="268" spans="2:10">
      <c r="B268" s="258"/>
      <c r="C268" s="244"/>
      <c r="D268" s="258"/>
      <c r="E268" s="244"/>
      <c r="F268" s="261">
        <v>25000</v>
      </c>
      <c r="G268" s="244"/>
      <c r="H268" s="262"/>
      <c r="I268" s="258"/>
      <c r="J268" s="244"/>
    </row>
    <row r="269" spans="2:10" ht="45.6" customHeight="1">
      <c r="B269" s="248" t="s">
        <v>947</v>
      </c>
      <c r="C269" s="249"/>
      <c r="D269" s="249"/>
      <c r="E269" s="249"/>
      <c r="F269" s="249"/>
      <c r="G269" s="249"/>
      <c r="H269" s="249"/>
      <c r="I269" s="249"/>
      <c r="J269" s="249"/>
    </row>
    <row r="270" spans="2:10" ht="12.75" customHeight="1">
      <c r="B270" s="250" t="s">
        <v>175</v>
      </c>
      <c r="C270" s="244"/>
      <c r="D270" s="250" t="s">
        <v>176</v>
      </c>
      <c r="E270" s="244"/>
      <c r="F270" s="250" t="s">
        <v>177</v>
      </c>
      <c r="G270" s="244"/>
      <c r="H270" s="253" t="s">
        <v>178</v>
      </c>
      <c r="I270" s="250" t="s">
        <v>179</v>
      </c>
      <c r="J270" s="244"/>
    </row>
    <row r="271" spans="2:10" ht="12.75" customHeight="1">
      <c r="B271" s="243">
        <v>1</v>
      </c>
      <c r="C271" s="244"/>
      <c r="D271" s="243" t="s">
        <v>743</v>
      </c>
      <c r="E271" s="244"/>
      <c r="F271" s="256">
        <v>429.06</v>
      </c>
      <c r="G271" s="244"/>
      <c r="H271" s="257" t="s">
        <v>421</v>
      </c>
      <c r="I271" s="243" t="s">
        <v>939</v>
      </c>
      <c r="J271" s="244"/>
    </row>
    <row r="272" spans="2:10">
      <c r="B272" s="258"/>
      <c r="C272" s="244"/>
      <c r="D272" s="258"/>
      <c r="E272" s="244"/>
      <c r="F272" s="261">
        <v>429.06</v>
      </c>
      <c r="G272" s="244"/>
      <c r="H272" s="262"/>
      <c r="I272" s="258"/>
      <c r="J272" s="244"/>
    </row>
    <row r="273" spans="2:10" ht="45.6" customHeight="1">
      <c r="B273" s="248" t="s">
        <v>946</v>
      </c>
      <c r="C273" s="249"/>
      <c r="D273" s="249"/>
      <c r="E273" s="249"/>
      <c r="F273" s="249"/>
      <c r="G273" s="249"/>
      <c r="H273" s="249"/>
      <c r="I273" s="249"/>
      <c r="J273" s="249"/>
    </row>
    <row r="274" spans="2:10" ht="12.75" customHeight="1">
      <c r="B274" s="250" t="s">
        <v>175</v>
      </c>
      <c r="C274" s="244"/>
      <c r="D274" s="250" t="s">
        <v>176</v>
      </c>
      <c r="E274" s="244"/>
      <c r="F274" s="250" t="s">
        <v>177</v>
      </c>
      <c r="G274" s="244"/>
      <c r="H274" s="253" t="s">
        <v>178</v>
      </c>
      <c r="I274" s="250" t="s">
        <v>179</v>
      </c>
      <c r="J274" s="244"/>
    </row>
    <row r="275" spans="2:10" ht="12.75" customHeight="1">
      <c r="B275" s="243">
        <v>1</v>
      </c>
      <c r="C275" s="244"/>
      <c r="D275" s="243" t="s">
        <v>745</v>
      </c>
      <c r="E275" s="244"/>
      <c r="F275" s="256">
        <v>2200</v>
      </c>
      <c r="G275" s="244"/>
      <c r="H275" s="257" t="s">
        <v>254</v>
      </c>
      <c r="I275" s="243" t="s">
        <v>746</v>
      </c>
      <c r="J275" s="244"/>
    </row>
    <row r="276" spans="2:10" ht="12.75" customHeight="1">
      <c r="B276" s="243">
        <v>2</v>
      </c>
      <c r="C276" s="244"/>
      <c r="D276" s="243" t="s">
        <v>747</v>
      </c>
      <c r="E276" s="244"/>
      <c r="F276" s="256">
        <v>1482</v>
      </c>
      <c r="G276" s="244"/>
      <c r="H276" s="257" t="s">
        <v>315</v>
      </c>
      <c r="I276" s="243" t="s">
        <v>748</v>
      </c>
      <c r="J276" s="244"/>
    </row>
    <row r="277" spans="2:10" ht="12.75" customHeight="1">
      <c r="B277" s="243">
        <v>3</v>
      </c>
      <c r="C277" s="244"/>
      <c r="D277" s="243" t="s">
        <v>749</v>
      </c>
      <c r="E277" s="244"/>
      <c r="F277" s="256">
        <v>1800</v>
      </c>
      <c r="G277" s="244"/>
      <c r="H277" s="257" t="s">
        <v>390</v>
      </c>
      <c r="I277" s="243" t="s">
        <v>750</v>
      </c>
      <c r="J277" s="244"/>
    </row>
    <row r="278" spans="2:10">
      <c r="B278" s="258"/>
      <c r="C278" s="244"/>
      <c r="D278" s="258"/>
      <c r="E278" s="244"/>
      <c r="F278" s="261">
        <v>5482</v>
      </c>
      <c r="G278" s="244"/>
      <c r="H278" s="262"/>
      <c r="I278" s="258"/>
      <c r="J278" s="244"/>
    </row>
    <row r="279" spans="2:10" ht="45.6" customHeight="1">
      <c r="B279" s="248" t="s">
        <v>926</v>
      </c>
      <c r="C279" s="249"/>
      <c r="D279" s="249"/>
      <c r="E279" s="249"/>
      <c r="F279" s="249"/>
      <c r="G279" s="249"/>
      <c r="H279" s="249"/>
      <c r="I279" s="249"/>
      <c r="J279" s="249"/>
    </row>
    <row r="280" spans="2:10" ht="12.75" customHeight="1">
      <c r="B280" s="250" t="s">
        <v>175</v>
      </c>
      <c r="C280" s="244"/>
      <c r="D280" s="250" t="s">
        <v>176</v>
      </c>
      <c r="E280" s="244"/>
      <c r="F280" s="250" t="s">
        <v>177</v>
      </c>
      <c r="G280" s="244"/>
      <c r="H280" s="253" t="s">
        <v>178</v>
      </c>
      <c r="I280" s="250" t="s">
        <v>179</v>
      </c>
      <c r="J280" s="244"/>
    </row>
    <row r="281" spans="2:10" ht="12.75" customHeight="1">
      <c r="B281" s="243">
        <v>1</v>
      </c>
      <c r="C281" s="244"/>
      <c r="D281" s="243" t="s">
        <v>393</v>
      </c>
      <c r="E281" s="244"/>
      <c r="F281" s="256">
        <v>595</v>
      </c>
      <c r="G281" s="244"/>
      <c r="H281" s="257" t="s">
        <v>188</v>
      </c>
      <c r="I281" s="243" t="s">
        <v>751</v>
      </c>
      <c r="J281" s="244"/>
    </row>
    <row r="282" spans="2:10" ht="12.75" customHeight="1">
      <c r="B282" s="243">
        <v>2</v>
      </c>
      <c r="C282" s="244"/>
      <c r="D282" s="243" t="s">
        <v>398</v>
      </c>
      <c r="E282" s="244"/>
      <c r="F282" s="256">
        <v>36.07</v>
      </c>
      <c r="G282" s="244"/>
      <c r="H282" s="257" t="s">
        <v>225</v>
      </c>
      <c r="I282" s="243" t="s">
        <v>400</v>
      </c>
      <c r="J282" s="244"/>
    </row>
    <row r="283" spans="2:10" ht="12.75" customHeight="1">
      <c r="B283" s="243">
        <v>3</v>
      </c>
      <c r="C283" s="244"/>
      <c r="D283" s="243" t="s">
        <v>401</v>
      </c>
      <c r="E283" s="244"/>
      <c r="F283" s="256">
        <v>36.07</v>
      </c>
      <c r="G283" s="244"/>
      <c r="H283" s="257" t="s">
        <v>225</v>
      </c>
      <c r="I283" s="243" t="s">
        <v>400</v>
      </c>
      <c r="J283" s="244"/>
    </row>
    <row r="284" spans="2:10" ht="12.75" customHeight="1">
      <c r="B284" s="243">
        <v>4</v>
      </c>
      <c r="C284" s="244"/>
      <c r="D284" s="243" t="s">
        <v>402</v>
      </c>
      <c r="E284" s="244"/>
      <c r="F284" s="256">
        <v>46.33</v>
      </c>
      <c r="G284" s="244"/>
      <c r="H284" s="257" t="s">
        <v>225</v>
      </c>
      <c r="I284" s="243" t="s">
        <v>403</v>
      </c>
      <c r="J284" s="244"/>
    </row>
    <row r="285" spans="2:10" ht="12.75" customHeight="1">
      <c r="B285" s="243">
        <v>5</v>
      </c>
      <c r="C285" s="244"/>
      <c r="D285" s="243" t="s">
        <v>752</v>
      </c>
      <c r="E285" s="244"/>
      <c r="F285" s="256">
        <v>621.71</v>
      </c>
      <c r="G285" s="244"/>
      <c r="H285" s="257" t="s">
        <v>201</v>
      </c>
      <c r="I285" s="243" t="s">
        <v>416</v>
      </c>
      <c r="J285" s="244"/>
    </row>
    <row r="286" spans="2:10" ht="12.75" customHeight="1">
      <c r="B286" s="243">
        <v>6</v>
      </c>
      <c r="C286" s="244"/>
      <c r="D286" s="243" t="s">
        <v>753</v>
      </c>
      <c r="E286" s="244"/>
      <c r="F286" s="256">
        <v>630.38</v>
      </c>
      <c r="G286" s="244"/>
      <c r="H286" s="257" t="s">
        <v>510</v>
      </c>
      <c r="I286" s="243" t="s">
        <v>754</v>
      </c>
      <c r="J286" s="244"/>
    </row>
    <row r="287" spans="2:10" ht="12.75" customHeight="1">
      <c r="B287" s="243">
        <v>7</v>
      </c>
      <c r="C287" s="244"/>
      <c r="D287" s="243" t="s">
        <v>945</v>
      </c>
      <c r="E287" s="244"/>
      <c r="F287" s="256">
        <v>98</v>
      </c>
      <c r="G287" s="244"/>
      <c r="H287" s="257" t="s">
        <v>570</v>
      </c>
      <c r="I287" s="243" t="s">
        <v>404</v>
      </c>
      <c r="J287" s="244"/>
    </row>
    <row r="288" spans="2:10" ht="12.75" customHeight="1">
      <c r="B288" s="243">
        <v>8</v>
      </c>
      <c r="C288" s="244"/>
      <c r="D288" s="243" t="s">
        <v>755</v>
      </c>
      <c r="E288" s="244"/>
      <c r="F288" s="256">
        <v>244.14</v>
      </c>
      <c r="G288" s="244"/>
      <c r="H288" s="257" t="s">
        <v>201</v>
      </c>
      <c r="I288" s="243" t="s">
        <v>756</v>
      </c>
      <c r="J288" s="244"/>
    </row>
    <row r="289" spans="2:10" ht="12.75" customHeight="1">
      <c r="B289" s="243">
        <v>9</v>
      </c>
      <c r="C289" s="244"/>
      <c r="D289" s="243" t="s">
        <v>757</v>
      </c>
      <c r="E289" s="244"/>
      <c r="F289" s="256">
        <v>100</v>
      </c>
      <c r="G289" s="244"/>
      <c r="H289" s="257" t="s">
        <v>256</v>
      </c>
      <c r="I289" s="243" t="s">
        <v>758</v>
      </c>
      <c r="J289" s="244"/>
    </row>
    <row r="290" spans="2:10" ht="12.75" customHeight="1">
      <c r="B290" s="243">
        <v>10</v>
      </c>
      <c r="C290" s="244"/>
      <c r="D290" s="243" t="s">
        <v>402</v>
      </c>
      <c r="E290" s="244"/>
      <c r="F290" s="256">
        <v>45.38</v>
      </c>
      <c r="G290" s="244"/>
      <c r="H290" s="257" t="s">
        <v>409</v>
      </c>
      <c r="I290" s="243" t="s">
        <v>403</v>
      </c>
      <c r="J290" s="244"/>
    </row>
    <row r="291" spans="2:10" ht="12.75" customHeight="1">
      <c r="B291" s="243">
        <v>11</v>
      </c>
      <c r="C291" s="244"/>
      <c r="D291" s="243" t="s">
        <v>759</v>
      </c>
      <c r="E291" s="244"/>
      <c r="F291" s="256">
        <v>35.57</v>
      </c>
      <c r="G291" s="244"/>
      <c r="H291" s="257" t="s">
        <v>409</v>
      </c>
      <c r="I291" s="243" t="s">
        <v>400</v>
      </c>
      <c r="J291" s="244"/>
    </row>
    <row r="292" spans="2:10" ht="12.75" customHeight="1">
      <c r="B292" s="243">
        <v>12</v>
      </c>
      <c r="C292" s="244"/>
      <c r="D292" s="243" t="s">
        <v>760</v>
      </c>
      <c r="E292" s="244"/>
      <c r="F292" s="256">
        <v>35.57</v>
      </c>
      <c r="G292" s="244"/>
      <c r="H292" s="257" t="s">
        <v>409</v>
      </c>
      <c r="I292" s="243" t="s">
        <v>400</v>
      </c>
      <c r="J292" s="244"/>
    </row>
    <row r="293" spans="2:10" ht="12.75" customHeight="1">
      <c r="B293" s="243">
        <v>13</v>
      </c>
      <c r="C293" s="244"/>
      <c r="D293" s="243" t="s">
        <v>393</v>
      </c>
      <c r="E293" s="244"/>
      <c r="F293" s="256">
        <v>87</v>
      </c>
      <c r="G293" s="244"/>
      <c r="H293" s="257" t="s">
        <v>262</v>
      </c>
      <c r="I293" s="243" t="s">
        <v>935</v>
      </c>
      <c r="J293" s="244"/>
    </row>
    <row r="294" spans="2:10" ht="12.75" customHeight="1">
      <c r="B294" s="243">
        <v>14</v>
      </c>
      <c r="C294" s="244"/>
      <c r="D294" s="243" t="s">
        <v>761</v>
      </c>
      <c r="E294" s="244"/>
      <c r="F294" s="256">
        <v>500</v>
      </c>
      <c r="G294" s="244"/>
      <c r="H294" s="257" t="s">
        <v>282</v>
      </c>
      <c r="I294" s="243" t="s">
        <v>762</v>
      </c>
      <c r="J294" s="244"/>
    </row>
    <row r="295" spans="2:10" ht="12.75" customHeight="1">
      <c r="B295" s="243">
        <v>15</v>
      </c>
      <c r="C295" s="244"/>
      <c r="D295" s="243" t="s">
        <v>763</v>
      </c>
      <c r="E295" s="244"/>
      <c r="F295" s="256">
        <v>62</v>
      </c>
      <c r="G295" s="244"/>
      <c r="H295" s="257" t="s">
        <v>274</v>
      </c>
      <c r="I295" s="243" t="s">
        <v>605</v>
      </c>
      <c r="J295" s="244"/>
    </row>
    <row r="296" spans="2:10" ht="12.75" customHeight="1">
      <c r="B296" s="243">
        <v>16</v>
      </c>
      <c r="C296" s="244"/>
      <c r="D296" s="243" t="s">
        <v>764</v>
      </c>
      <c r="E296" s="244"/>
      <c r="F296" s="256">
        <v>62</v>
      </c>
      <c r="G296" s="244"/>
      <c r="H296" s="257" t="s">
        <v>274</v>
      </c>
      <c r="I296" s="243" t="s">
        <v>603</v>
      </c>
      <c r="J296" s="244"/>
    </row>
    <row r="297" spans="2:10" ht="12.75" customHeight="1">
      <c r="B297" s="243">
        <v>17</v>
      </c>
      <c r="C297" s="244"/>
      <c r="D297" s="243" t="s">
        <v>765</v>
      </c>
      <c r="E297" s="244"/>
      <c r="F297" s="256">
        <v>62</v>
      </c>
      <c r="G297" s="244"/>
      <c r="H297" s="257" t="s">
        <v>267</v>
      </c>
      <c r="I297" s="243" t="s">
        <v>608</v>
      </c>
      <c r="J297" s="244"/>
    </row>
    <row r="298" spans="2:10" ht="12.75" customHeight="1">
      <c r="B298" s="243">
        <v>18</v>
      </c>
      <c r="C298" s="244"/>
      <c r="D298" s="243" t="s">
        <v>766</v>
      </c>
      <c r="E298" s="244"/>
      <c r="F298" s="256">
        <v>980</v>
      </c>
      <c r="G298" s="244"/>
      <c r="H298" s="257" t="s">
        <v>494</v>
      </c>
      <c r="I298" s="243" t="s">
        <v>767</v>
      </c>
      <c r="J298" s="244"/>
    </row>
    <row r="299" spans="2:10" ht="12.75" customHeight="1">
      <c r="B299" s="243">
        <v>19</v>
      </c>
      <c r="C299" s="244"/>
      <c r="D299" s="243" t="s">
        <v>945</v>
      </c>
      <c r="E299" s="244"/>
      <c r="F299" s="256">
        <v>24.5</v>
      </c>
      <c r="G299" s="244"/>
      <c r="H299" s="257" t="s">
        <v>315</v>
      </c>
      <c r="I299" s="243" t="s">
        <v>404</v>
      </c>
      <c r="J299" s="244"/>
    </row>
    <row r="300" spans="2:10" ht="12.75" customHeight="1">
      <c r="B300" s="243">
        <v>20</v>
      </c>
      <c r="C300" s="244"/>
      <c r="D300" s="243" t="s">
        <v>945</v>
      </c>
      <c r="E300" s="244"/>
      <c r="F300" s="256">
        <v>86.5</v>
      </c>
      <c r="G300" s="244"/>
      <c r="H300" s="257" t="s">
        <v>211</v>
      </c>
      <c r="I300" s="243" t="s">
        <v>404</v>
      </c>
      <c r="J300" s="244"/>
    </row>
    <row r="301" spans="2:10" ht="12.75" customHeight="1">
      <c r="B301" s="243">
        <v>21</v>
      </c>
      <c r="C301" s="244"/>
      <c r="D301" s="243" t="s">
        <v>418</v>
      </c>
      <c r="E301" s="244"/>
      <c r="F301" s="256">
        <v>146.6</v>
      </c>
      <c r="G301" s="244"/>
      <c r="H301" s="257" t="s">
        <v>421</v>
      </c>
      <c r="I301" s="243" t="s">
        <v>744</v>
      </c>
      <c r="J301" s="244"/>
    </row>
    <row r="302" spans="2:10" ht="12.75" customHeight="1">
      <c r="B302" s="243">
        <v>22</v>
      </c>
      <c r="C302" s="244"/>
      <c r="D302" s="243" t="s">
        <v>393</v>
      </c>
      <c r="E302" s="244"/>
      <c r="F302" s="256">
        <v>36</v>
      </c>
      <c r="G302" s="244"/>
      <c r="H302" s="257" t="s">
        <v>213</v>
      </c>
      <c r="I302" s="243" t="s">
        <v>768</v>
      </c>
      <c r="J302" s="244"/>
    </row>
    <row r="303" spans="2:10">
      <c r="B303" s="258"/>
      <c r="C303" s="244"/>
      <c r="D303" s="258"/>
      <c r="E303" s="244"/>
      <c r="F303" s="261">
        <v>4570.8200000000015</v>
      </c>
      <c r="G303" s="244"/>
      <c r="H303" s="262"/>
      <c r="I303" s="258"/>
      <c r="J303" s="244"/>
    </row>
    <row r="304" spans="2:10" ht="45.6" customHeight="1">
      <c r="B304" s="248" t="s">
        <v>944</v>
      </c>
      <c r="C304" s="249"/>
      <c r="D304" s="249"/>
      <c r="E304" s="249"/>
      <c r="F304" s="249"/>
      <c r="G304" s="249"/>
      <c r="H304" s="249"/>
      <c r="I304" s="249"/>
      <c r="J304" s="249"/>
    </row>
    <row r="305" spans="2:10" ht="12.75" customHeight="1">
      <c r="B305" s="250" t="s">
        <v>175</v>
      </c>
      <c r="C305" s="244"/>
      <c r="D305" s="250" t="s">
        <v>176</v>
      </c>
      <c r="E305" s="244"/>
      <c r="F305" s="250" t="s">
        <v>177</v>
      </c>
      <c r="G305" s="244"/>
      <c r="H305" s="253" t="s">
        <v>178</v>
      </c>
      <c r="I305" s="250" t="s">
        <v>179</v>
      </c>
      <c r="J305" s="244"/>
    </row>
    <row r="306" spans="2:10" ht="12.75" customHeight="1">
      <c r="B306" s="243">
        <v>1</v>
      </c>
      <c r="C306" s="244"/>
      <c r="D306" s="243" t="s">
        <v>769</v>
      </c>
      <c r="E306" s="244"/>
      <c r="F306" s="256">
        <v>2782.16</v>
      </c>
      <c r="G306" s="244"/>
      <c r="H306" s="257" t="s">
        <v>396</v>
      </c>
      <c r="I306" s="243" t="s">
        <v>770</v>
      </c>
      <c r="J306" s="244"/>
    </row>
    <row r="307" spans="2:10">
      <c r="B307" s="258"/>
      <c r="C307" s="244"/>
      <c r="D307" s="258"/>
      <c r="E307" s="244"/>
      <c r="F307" s="261">
        <v>2782.16</v>
      </c>
      <c r="G307" s="244"/>
      <c r="H307" s="262"/>
      <c r="I307" s="258"/>
      <c r="J307" s="244"/>
    </row>
    <row r="308" spans="2:10" ht="45.6" customHeight="1">
      <c r="B308" s="248" t="s">
        <v>943</v>
      </c>
      <c r="C308" s="249"/>
      <c r="D308" s="249"/>
      <c r="E308" s="249"/>
      <c r="F308" s="249"/>
      <c r="G308" s="249"/>
      <c r="H308" s="249"/>
      <c r="I308" s="249"/>
      <c r="J308" s="249"/>
    </row>
    <row r="309" spans="2:10" ht="12.75" customHeight="1">
      <c r="B309" s="250" t="s">
        <v>175</v>
      </c>
      <c r="C309" s="244"/>
      <c r="D309" s="250" t="s">
        <v>176</v>
      </c>
      <c r="E309" s="244"/>
      <c r="F309" s="250" t="s">
        <v>177</v>
      </c>
      <c r="G309" s="244"/>
      <c r="H309" s="253" t="s">
        <v>178</v>
      </c>
      <c r="I309" s="250" t="s">
        <v>179</v>
      </c>
      <c r="J309" s="244"/>
    </row>
    <row r="310" spans="2:10" ht="12.75" customHeight="1">
      <c r="B310" s="243">
        <v>1</v>
      </c>
      <c r="C310" s="244"/>
      <c r="D310" s="243" t="s">
        <v>771</v>
      </c>
      <c r="E310" s="244"/>
      <c r="F310" s="256">
        <v>56242.61</v>
      </c>
      <c r="G310" s="244"/>
      <c r="H310" s="257" t="s">
        <v>256</v>
      </c>
      <c r="I310" s="243" t="s">
        <v>772</v>
      </c>
      <c r="J310" s="244"/>
    </row>
    <row r="311" spans="2:10" ht="12.75" customHeight="1">
      <c r="B311" s="243">
        <v>2</v>
      </c>
      <c r="C311" s="244"/>
      <c r="D311" s="243" t="s">
        <v>773</v>
      </c>
      <c r="E311" s="244"/>
      <c r="F311" s="256">
        <v>980</v>
      </c>
      <c r="G311" s="244"/>
      <c r="H311" s="257" t="s">
        <v>419</v>
      </c>
      <c r="I311" s="243" t="s">
        <v>774</v>
      </c>
      <c r="J311" s="244"/>
    </row>
    <row r="312" spans="2:10" ht="12.75" customHeight="1">
      <c r="B312" s="243">
        <v>3</v>
      </c>
      <c r="C312" s="244"/>
      <c r="D312" s="243" t="s">
        <v>775</v>
      </c>
      <c r="E312" s="244"/>
      <c r="F312" s="256">
        <v>95</v>
      </c>
      <c r="G312" s="244"/>
      <c r="H312" s="257" t="s">
        <v>421</v>
      </c>
      <c r="I312" s="243" t="s">
        <v>939</v>
      </c>
      <c r="J312" s="244"/>
    </row>
    <row r="313" spans="2:10">
      <c r="B313" s="258"/>
      <c r="C313" s="244"/>
      <c r="D313" s="258"/>
      <c r="E313" s="244"/>
      <c r="F313" s="261">
        <v>57317.61</v>
      </c>
      <c r="G313" s="244"/>
      <c r="H313" s="262"/>
      <c r="I313" s="258"/>
      <c r="J313" s="244"/>
    </row>
    <row r="314" spans="2:10" ht="45.6" customHeight="1">
      <c r="B314" s="248" t="s">
        <v>942</v>
      </c>
      <c r="C314" s="249"/>
      <c r="D314" s="249"/>
      <c r="E314" s="249"/>
      <c r="F314" s="249"/>
      <c r="G314" s="249"/>
      <c r="H314" s="249"/>
      <c r="I314" s="249"/>
      <c r="J314" s="249"/>
    </row>
    <row r="315" spans="2:10" ht="12.75" customHeight="1">
      <c r="B315" s="250" t="s">
        <v>175</v>
      </c>
      <c r="C315" s="244"/>
      <c r="D315" s="250" t="s">
        <v>176</v>
      </c>
      <c r="E315" s="244"/>
      <c r="F315" s="250" t="s">
        <v>177</v>
      </c>
      <c r="G315" s="244"/>
      <c r="H315" s="253" t="s">
        <v>178</v>
      </c>
      <c r="I315" s="250" t="s">
        <v>179</v>
      </c>
      <c r="J315" s="244"/>
    </row>
    <row r="316" spans="2:10" ht="12.75" customHeight="1">
      <c r="B316" s="243">
        <v>1</v>
      </c>
      <c r="C316" s="244"/>
      <c r="D316" s="243" t="s">
        <v>776</v>
      </c>
      <c r="E316" s="244"/>
      <c r="F316" s="256">
        <v>793</v>
      </c>
      <c r="G316" s="244"/>
      <c r="H316" s="257" t="s">
        <v>188</v>
      </c>
      <c r="I316" s="243" t="s">
        <v>777</v>
      </c>
      <c r="J316" s="244"/>
    </row>
    <row r="317" spans="2:10" ht="12.75" customHeight="1">
      <c r="B317" s="243">
        <v>2</v>
      </c>
      <c r="C317" s="244"/>
      <c r="D317" s="243" t="s">
        <v>778</v>
      </c>
      <c r="E317" s="244"/>
      <c r="F317" s="256">
        <v>2380</v>
      </c>
      <c r="G317" s="244"/>
      <c r="H317" s="257" t="s">
        <v>211</v>
      </c>
      <c r="I317" s="243" t="s">
        <v>774</v>
      </c>
      <c r="J317" s="244"/>
    </row>
    <row r="318" spans="2:10" ht="12.75" customHeight="1">
      <c r="B318" s="243">
        <v>3</v>
      </c>
      <c r="C318" s="244"/>
      <c r="D318" s="243" t="s">
        <v>776</v>
      </c>
      <c r="E318" s="244"/>
      <c r="F318" s="256">
        <v>200</v>
      </c>
      <c r="G318" s="244"/>
      <c r="H318" s="257" t="s">
        <v>188</v>
      </c>
      <c r="I318" s="243" t="s">
        <v>779</v>
      </c>
      <c r="J318" s="244"/>
    </row>
    <row r="319" spans="2:10" ht="12.75" customHeight="1">
      <c r="B319" s="243">
        <v>4</v>
      </c>
      <c r="C319" s="244"/>
      <c r="D319" s="243" t="s">
        <v>780</v>
      </c>
      <c r="E319" s="244"/>
      <c r="F319" s="256">
        <v>60</v>
      </c>
      <c r="G319" s="244"/>
      <c r="H319" s="257" t="s">
        <v>225</v>
      </c>
      <c r="I319" s="243" t="s">
        <v>781</v>
      </c>
      <c r="J319" s="244"/>
    </row>
    <row r="320" spans="2:10" ht="12.75" customHeight="1">
      <c r="B320" s="243">
        <v>5</v>
      </c>
      <c r="C320" s="244"/>
      <c r="D320" s="243" t="s">
        <v>782</v>
      </c>
      <c r="E320" s="244"/>
      <c r="F320" s="256">
        <v>519</v>
      </c>
      <c r="G320" s="244"/>
      <c r="H320" s="257" t="s">
        <v>193</v>
      </c>
      <c r="I320" s="243" t="s">
        <v>783</v>
      </c>
      <c r="J320" s="244"/>
    </row>
    <row r="321" spans="2:10" ht="12.75" customHeight="1">
      <c r="B321" s="243">
        <v>6</v>
      </c>
      <c r="C321" s="244"/>
      <c r="D321" s="243" t="s">
        <v>784</v>
      </c>
      <c r="E321" s="244"/>
      <c r="F321" s="256">
        <v>696.2</v>
      </c>
      <c r="G321" s="244"/>
      <c r="H321" s="257" t="s">
        <v>201</v>
      </c>
      <c r="I321" s="243" t="s">
        <v>785</v>
      </c>
      <c r="J321" s="244"/>
    </row>
    <row r="322" spans="2:10" ht="12.75" customHeight="1">
      <c r="B322" s="243">
        <v>7</v>
      </c>
      <c r="C322" s="244"/>
      <c r="D322" s="243" t="s">
        <v>786</v>
      </c>
      <c r="E322" s="244"/>
      <c r="F322" s="256">
        <v>395</v>
      </c>
      <c r="G322" s="244"/>
      <c r="H322" s="257" t="s">
        <v>277</v>
      </c>
      <c r="I322" s="243" t="s">
        <v>787</v>
      </c>
      <c r="J322" s="244"/>
    </row>
    <row r="323" spans="2:10" ht="12.75" customHeight="1">
      <c r="B323" s="243">
        <v>8</v>
      </c>
      <c r="C323" s="244"/>
      <c r="D323" s="243" t="s">
        <v>776</v>
      </c>
      <c r="E323" s="244"/>
      <c r="F323" s="256">
        <v>438</v>
      </c>
      <c r="G323" s="244"/>
      <c r="H323" s="257" t="s">
        <v>287</v>
      </c>
      <c r="I323" s="243" t="s">
        <v>788</v>
      </c>
      <c r="J323" s="244"/>
    </row>
    <row r="324" spans="2:10" ht="12.75" customHeight="1">
      <c r="B324" s="243">
        <v>9</v>
      </c>
      <c r="C324" s="244"/>
      <c r="D324" s="243" t="s">
        <v>789</v>
      </c>
      <c r="E324" s="244"/>
      <c r="F324" s="256">
        <v>2000</v>
      </c>
      <c r="G324" s="244"/>
      <c r="H324" s="257" t="s">
        <v>315</v>
      </c>
      <c r="I324" s="243" t="s">
        <v>790</v>
      </c>
      <c r="J324" s="244"/>
    </row>
    <row r="325" spans="2:10" ht="12.75" customHeight="1">
      <c r="B325" s="243">
        <v>10</v>
      </c>
      <c r="C325" s="244"/>
      <c r="D325" s="243" t="s">
        <v>752</v>
      </c>
      <c r="E325" s="244"/>
      <c r="F325" s="256">
        <v>10729.5</v>
      </c>
      <c r="G325" s="244"/>
      <c r="H325" s="257" t="s">
        <v>217</v>
      </c>
      <c r="I325" s="243" t="s">
        <v>791</v>
      </c>
      <c r="J325" s="244"/>
    </row>
    <row r="326" spans="2:10" ht="12.75" customHeight="1">
      <c r="B326" s="243">
        <v>11</v>
      </c>
      <c r="C326" s="244"/>
      <c r="D326" s="243" t="s">
        <v>792</v>
      </c>
      <c r="E326" s="244"/>
      <c r="F326" s="256">
        <v>3080</v>
      </c>
      <c r="G326" s="244"/>
      <c r="H326" s="257" t="s">
        <v>425</v>
      </c>
      <c r="I326" s="243" t="s">
        <v>793</v>
      </c>
      <c r="J326" s="244"/>
    </row>
    <row r="327" spans="2:10" ht="12.75" customHeight="1">
      <c r="B327" s="243">
        <v>12</v>
      </c>
      <c r="C327" s="244"/>
      <c r="D327" s="243" t="s">
        <v>794</v>
      </c>
      <c r="E327" s="244"/>
      <c r="F327" s="256">
        <v>900</v>
      </c>
      <c r="G327" s="244"/>
      <c r="H327" s="257" t="s">
        <v>425</v>
      </c>
      <c r="I327" s="243" t="s">
        <v>795</v>
      </c>
      <c r="J327" s="244"/>
    </row>
    <row r="328" spans="2:10" ht="12.75" customHeight="1">
      <c r="B328" s="243">
        <v>13</v>
      </c>
      <c r="C328" s="244"/>
      <c r="D328" s="243" t="s">
        <v>782</v>
      </c>
      <c r="E328" s="244"/>
      <c r="F328" s="256">
        <v>710.58</v>
      </c>
      <c r="G328" s="244"/>
      <c r="H328" s="257" t="s">
        <v>211</v>
      </c>
      <c r="I328" s="243" t="s">
        <v>783</v>
      </c>
      <c r="J328" s="244"/>
    </row>
    <row r="329" spans="2:10" ht="12.75" customHeight="1">
      <c r="B329" s="243">
        <v>14</v>
      </c>
      <c r="C329" s="244"/>
      <c r="D329" s="243" t="s">
        <v>776</v>
      </c>
      <c r="E329" s="244"/>
      <c r="F329" s="256">
        <v>977.44</v>
      </c>
      <c r="G329" s="244"/>
      <c r="H329" s="257" t="s">
        <v>421</v>
      </c>
      <c r="I329" s="243" t="s">
        <v>744</v>
      </c>
      <c r="J329" s="244"/>
    </row>
    <row r="330" spans="2:10" ht="12.75" customHeight="1">
      <c r="B330" s="243">
        <v>15</v>
      </c>
      <c r="C330" s="244"/>
      <c r="D330" s="243" t="s">
        <v>796</v>
      </c>
      <c r="E330" s="244"/>
      <c r="F330" s="256">
        <v>99.15</v>
      </c>
      <c r="G330" s="244"/>
      <c r="H330" s="257" t="s">
        <v>494</v>
      </c>
      <c r="I330" s="243" t="s">
        <v>797</v>
      </c>
      <c r="J330" s="244"/>
    </row>
    <row r="331" spans="2:10" ht="12.75" customHeight="1">
      <c r="B331" s="243">
        <v>16</v>
      </c>
      <c r="C331" s="244"/>
      <c r="D331" s="243" t="s">
        <v>796</v>
      </c>
      <c r="E331" s="244"/>
      <c r="F331" s="256">
        <v>300.05</v>
      </c>
      <c r="G331" s="244"/>
      <c r="H331" s="257" t="s">
        <v>494</v>
      </c>
      <c r="I331" s="243" t="s">
        <v>797</v>
      </c>
      <c r="J331" s="244"/>
    </row>
    <row r="332" spans="2:10">
      <c r="B332" s="258"/>
      <c r="C332" s="244"/>
      <c r="D332" s="258"/>
      <c r="E332" s="244"/>
      <c r="F332" s="261">
        <v>24277.919999999998</v>
      </c>
      <c r="G332" s="244"/>
      <c r="H332" s="262"/>
      <c r="I332" s="258"/>
      <c r="J332" s="244"/>
    </row>
    <row r="333" spans="2:10" ht="45.6" customHeight="1">
      <c r="B333" s="248" t="s">
        <v>941</v>
      </c>
      <c r="C333" s="249"/>
      <c r="D333" s="249"/>
      <c r="E333" s="249"/>
      <c r="F333" s="249"/>
      <c r="G333" s="249"/>
      <c r="H333" s="249"/>
      <c r="I333" s="249"/>
      <c r="J333" s="249"/>
    </row>
    <row r="334" spans="2:10" ht="12.75" customHeight="1">
      <c r="B334" s="250" t="s">
        <v>175</v>
      </c>
      <c r="C334" s="244"/>
      <c r="D334" s="250" t="s">
        <v>176</v>
      </c>
      <c r="E334" s="244"/>
      <c r="F334" s="250" t="s">
        <v>177</v>
      </c>
      <c r="G334" s="244"/>
      <c r="H334" s="253" t="s">
        <v>178</v>
      </c>
      <c r="I334" s="250" t="s">
        <v>179</v>
      </c>
      <c r="J334" s="244"/>
    </row>
    <row r="335" spans="2:10" ht="12.75" customHeight="1">
      <c r="B335" s="243">
        <v>1</v>
      </c>
      <c r="C335" s="244"/>
      <c r="D335" s="243" t="s">
        <v>798</v>
      </c>
      <c r="E335" s="244"/>
      <c r="F335" s="256">
        <v>1193.2</v>
      </c>
      <c r="G335" s="244"/>
      <c r="H335" s="257" t="s">
        <v>205</v>
      </c>
      <c r="I335" s="243" t="s">
        <v>502</v>
      </c>
      <c r="J335" s="244"/>
    </row>
    <row r="336" spans="2:10" ht="12.75" customHeight="1">
      <c r="B336" s="243">
        <v>2</v>
      </c>
      <c r="C336" s="244"/>
      <c r="D336" s="243" t="s">
        <v>799</v>
      </c>
      <c r="E336" s="244"/>
      <c r="F336" s="256">
        <v>1473.81</v>
      </c>
      <c r="G336" s="244"/>
      <c r="H336" s="257" t="s">
        <v>205</v>
      </c>
      <c r="I336" s="243" t="s">
        <v>502</v>
      </c>
      <c r="J336" s="244"/>
    </row>
    <row r="337" spans="2:10" ht="12.75" customHeight="1">
      <c r="B337" s="243">
        <v>3</v>
      </c>
      <c r="C337" s="244"/>
      <c r="D337" s="243" t="s">
        <v>798</v>
      </c>
      <c r="E337" s="244"/>
      <c r="F337" s="256">
        <v>100.24</v>
      </c>
      <c r="G337" s="244"/>
      <c r="H337" s="257" t="s">
        <v>570</v>
      </c>
      <c r="I337" s="243" t="s">
        <v>502</v>
      </c>
      <c r="J337" s="244"/>
    </row>
    <row r="338" spans="2:10" ht="12.75" customHeight="1">
      <c r="B338" s="243">
        <v>4</v>
      </c>
      <c r="C338" s="244"/>
      <c r="D338" s="243" t="s">
        <v>799</v>
      </c>
      <c r="E338" s="244"/>
      <c r="F338" s="256">
        <v>61.72</v>
      </c>
      <c r="G338" s="244"/>
      <c r="H338" s="257" t="s">
        <v>570</v>
      </c>
      <c r="I338" s="243" t="s">
        <v>502</v>
      </c>
      <c r="J338" s="244"/>
    </row>
    <row r="339" spans="2:10" ht="12.75" customHeight="1">
      <c r="B339" s="243">
        <v>5</v>
      </c>
      <c r="C339" s="244"/>
      <c r="D339" s="243" t="s">
        <v>800</v>
      </c>
      <c r="E339" s="244"/>
      <c r="F339" s="256">
        <v>174.94</v>
      </c>
      <c r="G339" s="244"/>
      <c r="H339" s="257" t="s">
        <v>409</v>
      </c>
      <c r="I339" s="243" t="s">
        <v>502</v>
      </c>
      <c r="J339" s="244"/>
    </row>
    <row r="340" spans="2:10" ht="12.75" customHeight="1">
      <c r="B340" s="243">
        <v>6</v>
      </c>
      <c r="C340" s="244"/>
      <c r="D340" s="243" t="s">
        <v>800</v>
      </c>
      <c r="E340" s="244"/>
      <c r="F340" s="256">
        <v>3176.05</v>
      </c>
      <c r="G340" s="244"/>
      <c r="H340" s="257" t="s">
        <v>355</v>
      </c>
      <c r="I340" s="243" t="s">
        <v>502</v>
      </c>
      <c r="J340" s="244"/>
    </row>
    <row r="341" spans="2:10" ht="12.75" customHeight="1">
      <c r="B341" s="243">
        <v>7</v>
      </c>
      <c r="C341" s="244"/>
      <c r="D341" s="243" t="s">
        <v>801</v>
      </c>
      <c r="E341" s="244"/>
      <c r="F341" s="256">
        <v>4541.6899999999996</v>
      </c>
      <c r="G341" s="244"/>
      <c r="H341" s="257" t="s">
        <v>220</v>
      </c>
      <c r="I341" s="243" t="s">
        <v>502</v>
      </c>
      <c r="J341" s="244"/>
    </row>
    <row r="342" spans="2:10" ht="12.75" customHeight="1">
      <c r="B342" s="243">
        <v>8</v>
      </c>
      <c r="C342" s="244"/>
      <c r="D342" s="243" t="s">
        <v>802</v>
      </c>
      <c r="E342" s="244"/>
      <c r="F342" s="256">
        <v>171.28</v>
      </c>
      <c r="G342" s="244"/>
      <c r="H342" s="257" t="s">
        <v>213</v>
      </c>
      <c r="I342" s="243" t="s">
        <v>502</v>
      </c>
      <c r="J342" s="244"/>
    </row>
    <row r="343" spans="2:10" ht="12.75" customHeight="1">
      <c r="B343" s="243">
        <v>9</v>
      </c>
      <c r="C343" s="244"/>
      <c r="D343" s="243" t="s">
        <v>803</v>
      </c>
      <c r="E343" s="244"/>
      <c r="F343" s="256">
        <v>186.07</v>
      </c>
      <c r="G343" s="244"/>
      <c r="H343" s="257" t="s">
        <v>213</v>
      </c>
      <c r="I343" s="243" t="s">
        <v>502</v>
      </c>
      <c r="J343" s="244"/>
    </row>
    <row r="344" spans="2:10" ht="12.75" customHeight="1">
      <c r="B344" s="243">
        <v>10</v>
      </c>
      <c r="C344" s="244"/>
      <c r="D344" s="243" t="s">
        <v>804</v>
      </c>
      <c r="E344" s="244"/>
      <c r="F344" s="256">
        <v>3275.34</v>
      </c>
      <c r="G344" s="244"/>
      <c r="H344" s="257" t="s">
        <v>220</v>
      </c>
      <c r="I344" s="243" t="s">
        <v>502</v>
      </c>
      <c r="J344" s="244"/>
    </row>
    <row r="345" spans="2:10">
      <c r="B345" s="258"/>
      <c r="C345" s="244"/>
      <c r="D345" s="258"/>
      <c r="E345" s="244"/>
      <c r="F345" s="261">
        <v>14354.34</v>
      </c>
      <c r="G345" s="244"/>
      <c r="H345" s="262"/>
      <c r="I345" s="258"/>
      <c r="J345" s="244"/>
    </row>
    <row r="346" spans="2:10" ht="45.6" customHeight="1">
      <c r="B346" s="248" t="s">
        <v>940</v>
      </c>
      <c r="C346" s="249"/>
      <c r="D346" s="249"/>
      <c r="E346" s="249"/>
      <c r="F346" s="249"/>
      <c r="G346" s="249"/>
      <c r="H346" s="249"/>
      <c r="I346" s="249"/>
      <c r="J346" s="249"/>
    </row>
    <row r="347" spans="2:10" ht="12.75" customHeight="1">
      <c r="B347" s="250" t="s">
        <v>175</v>
      </c>
      <c r="C347" s="244"/>
      <c r="D347" s="250" t="s">
        <v>176</v>
      </c>
      <c r="E347" s="244"/>
      <c r="F347" s="250" t="s">
        <v>177</v>
      </c>
      <c r="G347" s="244"/>
      <c r="H347" s="253" t="s">
        <v>178</v>
      </c>
      <c r="I347" s="250" t="s">
        <v>179</v>
      </c>
      <c r="J347" s="244"/>
    </row>
    <row r="348" spans="2:10" ht="12.75" customHeight="1">
      <c r="B348" s="243">
        <v>1</v>
      </c>
      <c r="C348" s="244"/>
      <c r="D348" s="243" t="s">
        <v>805</v>
      </c>
      <c r="E348" s="244"/>
      <c r="F348" s="256">
        <v>-2500</v>
      </c>
      <c r="G348" s="244"/>
      <c r="H348" s="257" t="s">
        <v>421</v>
      </c>
      <c r="I348" s="243" t="s">
        <v>939</v>
      </c>
      <c r="J348" s="244"/>
    </row>
    <row r="349" spans="2:10">
      <c r="B349" s="258"/>
      <c r="C349" s="244"/>
      <c r="D349" s="258"/>
      <c r="E349" s="244"/>
      <c r="F349" s="261">
        <v>-2500</v>
      </c>
      <c r="G349" s="244"/>
      <c r="H349" s="262"/>
      <c r="I349" s="258"/>
      <c r="J349" s="244"/>
    </row>
    <row r="350" spans="2:10" ht="45.6" customHeight="1">
      <c r="B350" s="248" t="s">
        <v>938</v>
      </c>
      <c r="C350" s="249"/>
      <c r="D350" s="249"/>
      <c r="E350" s="249"/>
      <c r="F350" s="249"/>
      <c r="G350" s="249"/>
      <c r="H350" s="249"/>
      <c r="I350" s="249"/>
      <c r="J350" s="249"/>
    </row>
    <row r="351" spans="2:10" ht="12.75" customHeight="1">
      <c r="B351" s="250" t="s">
        <v>175</v>
      </c>
      <c r="C351" s="244"/>
      <c r="D351" s="250" t="s">
        <v>176</v>
      </c>
      <c r="E351" s="244"/>
      <c r="F351" s="250" t="s">
        <v>177</v>
      </c>
      <c r="G351" s="244"/>
      <c r="H351" s="253" t="s">
        <v>178</v>
      </c>
      <c r="I351" s="250" t="s">
        <v>179</v>
      </c>
      <c r="J351" s="244"/>
    </row>
    <row r="352" spans="2:10" ht="12.75" customHeight="1">
      <c r="B352" s="243">
        <v>1</v>
      </c>
      <c r="C352" s="244"/>
      <c r="D352" s="243" t="s">
        <v>806</v>
      </c>
      <c r="E352" s="244"/>
      <c r="F352" s="256">
        <v>154.46</v>
      </c>
      <c r="G352" s="244"/>
      <c r="H352" s="257" t="s">
        <v>188</v>
      </c>
      <c r="I352" s="243" t="s">
        <v>807</v>
      </c>
      <c r="J352" s="244"/>
    </row>
    <row r="353" spans="2:10" ht="12.75" customHeight="1">
      <c r="B353" s="243">
        <v>2</v>
      </c>
      <c r="C353" s="244"/>
      <c r="D353" s="243" t="s">
        <v>808</v>
      </c>
      <c r="E353" s="244"/>
      <c r="F353" s="256">
        <v>4210.7299999999996</v>
      </c>
      <c r="G353" s="244"/>
      <c r="H353" s="257" t="s">
        <v>396</v>
      </c>
      <c r="I353" s="243" t="s">
        <v>809</v>
      </c>
      <c r="J353" s="244"/>
    </row>
    <row r="354" spans="2:10" ht="12.75" customHeight="1">
      <c r="B354" s="243">
        <v>3</v>
      </c>
      <c r="C354" s="244"/>
      <c r="D354" s="243" t="s">
        <v>810</v>
      </c>
      <c r="E354" s="244"/>
      <c r="F354" s="256">
        <v>1115.6099999999999</v>
      </c>
      <c r="G354" s="244"/>
      <c r="H354" s="257" t="s">
        <v>315</v>
      </c>
      <c r="I354" s="243" t="s">
        <v>809</v>
      </c>
      <c r="J354" s="244"/>
    </row>
    <row r="355" spans="2:10" ht="12.75" customHeight="1">
      <c r="B355" s="243">
        <v>4</v>
      </c>
      <c r="C355" s="244"/>
      <c r="D355" s="243" t="s">
        <v>811</v>
      </c>
      <c r="E355" s="244"/>
      <c r="F355" s="256">
        <v>74.52</v>
      </c>
      <c r="G355" s="244"/>
      <c r="H355" s="257" t="s">
        <v>262</v>
      </c>
      <c r="I355" s="243" t="s">
        <v>809</v>
      </c>
      <c r="J355" s="244"/>
    </row>
    <row r="356" spans="2:10" ht="12.75" customHeight="1">
      <c r="B356" s="243">
        <v>5</v>
      </c>
      <c r="C356" s="244"/>
      <c r="D356" s="243" t="s">
        <v>811</v>
      </c>
      <c r="E356" s="244"/>
      <c r="F356" s="256">
        <v>36.72</v>
      </c>
      <c r="G356" s="244"/>
      <c r="H356" s="257" t="s">
        <v>262</v>
      </c>
      <c r="I356" s="243" t="s">
        <v>807</v>
      </c>
      <c r="J356" s="244"/>
    </row>
    <row r="357" spans="2:10" ht="12.75" customHeight="1">
      <c r="B357" s="243">
        <v>6</v>
      </c>
      <c r="C357" s="244"/>
      <c r="D357" s="243" t="s">
        <v>810</v>
      </c>
      <c r="E357" s="244"/>
      <c r="F357" s="256">
        <v>2853.5</v>
      </c>
      <c r="G357" s="244"/>
      <c r="H357" s="257" t="s">
        <v>315</v>
      </c>
      <c r="I357" s="243" t="s">
        <v>809</v>
      </c>
      <c r="J357" s="244"/>
    </row>
    <row r="358" spans="2:10" ht="12.75" customHeight="1">
      <c r="B358" s="243">
        <v>7</v>
      </c>
      <c r="C358" s="244"/>
      <c r="D358" s="243" t="s">
        <v>810</v>
      </c>
      <c r="E358" s="244"/>
      <c r="F358" s="256">
        <v>40</v>
      </c>
      <c r="G358" s="244"/>
      <c r="H358" s="257" t="s">
        <v>419</v>
      </c>
      <c r="I358" s="243" t="s">
        <v>812</v>
      </c>
      <c r="J358" s="244"/>
    </row>
    <row r="359" spans="2:10" ht="12.75" customHeight="1">
      <c r="B359" s="243">
        <v>8</v>
      </c>
      <c r="C359" s="244"/>
      <c r="D359" s="243" t="s">
        <v>810</v>
      </c>
      <c r="E359" s="244"/>
      <c r="F359" s="256">
        <v>48</v>
      </c>
      <c r="G359" s="244"/>
      <c r="H359" s="257" t="s">
        <v>419</v>
      </c>
      <c r="I359" s="243" t="s">
        <v>812</v>
      </c>
      <c r="J359" s="244"/>
    </row>
    <row r="360" spans="2:10">
      <c r="B360" s="258"/>
      <c r="C360" s="244"/>
      <c r="D360" s="258"/>
      <c r="E360" s="244"/>
      <c r="F360" s="261">
        <v>8533.5400000000009</v>
      </c>
      <c r="G360" s="244"/>
      <c r="H360" s="262"/>
      <c r="I360" s="258"/>
      <c r="J360" s="244"/>
    </row>
    <row r="361" spans="2:10" ht="45.6" customHeight="1">
      <c r="B361" s="248" t="s">
        <v>937</v>
      </c>
      <c r="C361" s="249"/>
      <c r="D361" s="249"/>
      <c r="E361" s="249"/>
      <c r="F361" s="249"/>
      <c r="G361" s="249"/>
      <c r="H361" s="249"/>
      <c r="I361" s="249"/>
      <c r="J361" s="249"/>
    </row>
    <row r="362" spans="2:10" ht="12.75" customHeight="1">
      <c r="B362" s="250" t="s">
        <v>175</v>
      </c>
      <c r="C362" s="244"/>
      <c r="D362" s="250" t="s">
        <v>176</v>
      </c>
      <c r="E362" s="244"/>
      <c r="F362" s="250" t="s">
        <v>177</v>
      </c>
      <c r="G362" s="244"/>
      <c r="H362" s="253" t="s">
        <v>178</v>
      </c>
      <c r="I362" s="250" t="s">
        <v>179</v>
      </c>
      <c r="J362" s="244"/>
    </row>
    <row r="363" spans="2:10" ht="12.75" customHeight="1">
      <c r="B363" s="243">
        <v>1</v>
      </c>
      <c r="C363" s="244"/>
      <c r="D363" s="243" t="s">
        <v>813</v>
      </c>
      <c r="E363" s="244"/>
      <c r="F363" s="256">
        <v>14746.37</v>
      </c>
      <c r="G363" s="244"/>
      <c r="H363" s="257" t="s">
        <v>275</v>
      </c>
      <c r="I363" s="243" t="s">
        <v>814</v>
      </c>
      <c r="J363" s="244"/>
    </row>
    <row r="364" spans="2:10" ht="12.75" customHeight="1">
      <c r="B364" s="243">
        <v>2</v>
      </c>
      <c r="C364" s="244"/>
      <c r="D364" s="243" t="s">
        <v>815</v>
      </c>
      <c r="E364" s="244"/>
      <c r="F364" s="256">
        <v>14746.37</v>
      </c>
      <c r="G364" s="244"/>
      <c r="H364" s="257" t="s">
        <v>510</v>
      </c>
      <c r="I364" s="243" t="s">
        <v>814</v>
      </c>
      <c r="J364" s="244"/>
    </row>
    <row r="365" spans="2:10" ht="12.75" customHeight="1">
      <c r="B365" s="243">
        <v>3</v>
      </c>
      <c r="C365" s="244"/>
      <c r="D365" s="243" t="s">
        <v>816</v>
      </c>
      <c r="E365" s="244"/>
      <c r="F365" s="256">
        <v>14746.37</v>
      </c>
      <c r="G365" s="244"/>
      <c r="H365" s="257" t="s">
        <v>390</v>
      </c>
      <c r="I365" s="243" t="s">
        <v>814</v>
      </c>
      <c r="J365" s="244"/>
    </row>
    <row r="366" spans="2:10">
      <c r="B366" s="258"/>
      <c r="C366" s="244"/>
      <c r="D366" s="258"/>
      <c r="E366" s="244"/>
      <c r="F366" s="261">
        <v>44239.11</v>
      </c>
      <c r="G366" s="244"/>
      <c r="H366" s="262"/>
      <c r="I366" s="258"/>
      <c r="J366" s="244"/>
    </row>
    <row r="367" spans="2:10" ht="45.6" customHeight="1">
      <c r="B367" s="248" t="s">
        <v>936</v>
      </c>
      <c r="C367" s="249"/>
      <c r="D367" s="249"/>
      <c r="E367" s="249"/>
      <c r="F367" s="249"/>
      <c r="G367" s="249"/>
      <c r="H367" s="249"/>
      <c r="I367" s="249"/>
      <c r="J367" s="249"/>
    </row>
    <row r="368" spans="2:10" ht="12.75" customHeight="1">
      <c r="B368" s="250" t="s">
        <v>175</v>
      </c>
      <c r="C368" s="244"/>
      <c r="D368" s="250" t="s">
        <v>176</v>
      </c>
      <c r="E368" s="244"/>
      <c r="F368" s="250" t="s">
        <v>177</v>
      </c>
      <c r="G368" s="244"/>
      <c r="H368" s="253" t="s">
        <v>178</v>
      </c>
      <c r="I368" s="250" t="s">
        <v>179</v>
      </c>
      <c r="J368" s="244"/>
    </row>
    <row r="369" spans="2:10" ht="12.75" customHeight="1">
      <c r="B369" s="243">
        <v>1</v>
      </c>
      <c r="C369" s="244"/>
      <c r="D369" s="243" t="s">
        <v>817</v>
      </c>
      <c r="E369" s="244"/>
      <c r="F369" s="256">
        <v>413</v>
      </c>
      <c r="G369" s="244"/>
      <c r="H369" s="257" t="s">
        <v>198</v>
      </c>
      <c r="I369" s="243" t="s">
        <v>818</v>
      </c>
      <c r="J369" s="244"/>
    </row>
    <row r="370" spans="2:10" ht="12.75" customHeight="1">
      <c r="B370" s="243">
        <v>2</v>
      </c>
      <c r="C370" s="244"/>
      <c r="D370" s="243" t="s">
        <v>819</v>
      </c>
      <c r="E370" s="244"/>
      <c r="F370" s="256">
        <v>808.7</v>
      </c>
      <c r="G370" s="244"/>
      <c r="H370" s="257" t="s">
        <v>201</v>
      </c>
      <c r="I370" s="243" t="s">
        <v>756</v>
      </c>
      <c r="J370" s="244"/>
    </row>
    <row r="371" spans="2:10" ht="12.75" customHeight="1">
      <c r="B371" s="243">
        <v>3</v>
      </c>
      <c r="C371" s="244"/>
      <c r="D371" s="243" t="s">
        <v>820</v>
      </c>
      <c r="E371" s="244"/>
      <c r="F371" s="256">
        <v>175</v>
      </c>
      <c r="G371" s="244"/>
      <c r="H371" s="257" t="s">
        <v>570</v>
      </c>
      <c r="I371" s="243" t="s">
        <v>821</v>
      </c>
      <c r="J371" s="244"/>
    </row>
    <row r="372" spans="2:10" ht="12.75" customHeight="1">
      <c r="B372" s="243">
        <v>4</v>
      </c>
      <c r="C372" s="244"/>
      <c r="D372" s="243" t="s">
        <v>822</v>
      </c>
      <c r="E372" s="244"/>
      <c r="F372" s="256">
        <v>305.17</v>
      </c>
      <c r="G372" s="244"/>
      <c r="H372" s="257" t="s">
        <v>409</v>
      </c>
      <c r="I372" s="243" t="s">
        <v>935</v>
      </c>
      <c r="J372" s="244"/>
    </row>
    <row r="373" spans="2:10" ht="12.75" customHeight="1">
      <c r="B373" s="243">
        <v>5</v>
      </c>
      <c r="C373" s="244"/>
      <c r="D373" s="243" t="s">
        <v>823</v>
      </c>
      <c r="E373" s="244"/>
      <c r="F373" s="256">
        <v>996.89</v>
      </c>
      <c r="G373" s="244"/>
      <c r="H373" s="257" t="s">
        <v>205</v>
      </c>
      <c r="I373" s="243" t="s">
        <v>772</v>
      </c>
      <c r="J373" s="244"/>
    </row>
    <row r="374" spans="2:10" ht="12.75" customHeight="1">
      <c r="B374" s="243">
        <v>6</v>
      </c>
      <c r="C374" s="244"/>
      <c r="D374" s="243" t="s">
        <v>824</v>
      </c>
      <c r="E374" s="244"/>
      <c r="F374" s="256">
        <v>305.17</v>
      </c>
      <c r="G374" s="244"/>
      <c r="H374" s="257" t="s">
        <v>355</v>
      </c>
      <c r="I374" s="243" t="s">
        <v>935</v>
      </c>
      <c r="J374" s="244"/>
    </row>
    <row r="375" spans="2:10" ht="12.75" customHeight="1">
      <c r="B375" s="243">
        <v>7</v>
      </c>
      <c r="C375" s="244"/>
      <c r="D375" s="243" t="s">
        <v>825</v>
      </c>
      <c r="E375" s="244"/>
      <c r="F375" s="256">
        <v>175</v>
      </c>
      <c r="G375" s="244"/>
      <c r="H375" s="257" t="s">
        <v>409</v>
      </c>
      <c r="I375" s="243" t="s">
        <v>821</v>
      </c>
      <c r="J375" s="244"/>
    </row>
    <row r="376" spans="2:10" ht="12.75" customHeight="1">
      <c r="B376" s="243">
        <v>8</v>
      </c>
      <c r="C376" s="244"/>
      <c r="D376" s="243" t="s">
        <v>826</v>
      </c>
      <c r="E376" s="244"/>
      <c r="F376" s="256">
        <v>261.42</v>
      </c>
      <c r="G376" s="244"/>
      <c r="H376" s="257" t="s">
        <v>409</v>
      </c>
      <c r="I376" s="243" t="s">
        <v>818</v>
      </c>
      <c r="J376" s="244"/>
    </row>
    <row r="377" spans="2:10" ht="12.75" customHeight="1">
      <c r="B377" s="243">
        <v>9</v>
      </c>
      <c r="C377" s="244"/>
      <c r="D377" s="243" t="s">
        <v>827</v>
      </c>
      <c r="E377" s="244"/>
      <c r="F377" s="256">
        <v>305.17</v>
      </c>
      <c r="G377" s="244"/>
      <c r="H377" s="257" t="s">
        <v>355</v>
      </c>
      <c r="I377" s="243" t="s">
        <v>935</v>
      </c>
      <c r="J377" s="244"/>
    </row>
    <row r="378" spans="2:10" ht="12.75" customHeight="1">
      <c r="B378" s="243">
        <v>10</v>
      </c>
      <c r="C378" s="244"/>
      <c r="D378" s="243" t="s">
        <v>828</v>
      </c>
      <c r="E378" s="244"/>
      <c r="F378" s="256">
        <v>1195.25</v>
      </c>
      <c r="G378" s="244"/>
      <c r="H378" s="257" t="s">
        <v>390</v>
      </c>
      <c r="I378" s="243" t="s">
        <v>935</v>
      </c>
      <c r="J378" s="244"/>
    </row>
    <row r="379" spans="2:10" ht="12.75" customHeight="1">
      <c r="B379" s="243">
        <v>11</v>
      </c>
      <c r="C379" s="244"/>
      <c r="D379" s="243" t="s">
        <v>829</v>
      </c>
      <c r="E379" s="244"/>
      <c r="F379" s="256">
        <v>808.7</v>
      </c>
      <c r="G379" s="244"/>
      <c r="H379" s="257" t="s">
        <v>277</v>
      </c>
      <c r="I379" s="243" t="s">
        <v>756</v>
      </c>
      <c r="J379" s="244"/>
    </row>
    <row r="380" spans="2:10" ht="12.75" customHeight="1">
      <c r="B380" s="243">
        <v>12</v>
      </c>
      <c r="C380" s="244"/>
      <c r="D380" s="243" t="s">
        <v>830</v>
      </c>
      <c r="E380" s="244"/>
      <c r="F380" s="256">
        <v>684.4</v>
      </c>
      <c r="G380" s="244"/>
      <c r="H380" s="257" t="s">
        <v>419</v>
      </c>
      <c r="I380" s="243" t="s">
        <v>818</v>
      </c>
      <c r="J380" s="244"/>
    </row>
    <row r="381" spans="2:10" ht="12.75" customHeight="1">
      <c r="B381" s="243">
        <v>13</v>
      </c>
      <c r="C381" s="244"/>
      <c r="D381" s="243" t="s">
        <v>831</v>
      </c>
      <c r="E381" s="244"/>
      <c r="F381" s="256">
        <v>305.17</v>
      </c>
      <c r="G381" s="244"/>
      <c r="H381" s="257" t="s">
        <v>211</v>
      </c>
      <c r="I381" s="243" t="s">
        <v>935</v>
      </c>
      <c r="J381" s="244"/>
    </row>
    <row r="382" spans="2:10" ht="12.75" customHeight="1">
      <c r="B382" s="243">
        <v>14</v>
      </c>
      <c r="C382" s="244"/>
      <c r="D382" s="243" t="s">
        <v>832</v>
      </c>
      <c r="E382" s="244"/>
      <c r="F382" s="256">
        <v>175</v>
      </c>
      <c r="G382" s="244"/>
      <c r="H382" s="257" t="s">
        <v>211</v>
      </c>
      <c r="I382" s="243" t="s">
        <v>821</v>
      </c>
      <c r="J382" s="244"/>
    </row>
    <row r="383" spans="2:10" ht="12.75" customHeight="1">
      <c r="B383" s="243">
        <v>15</v>
      </c>
      <c r="C383" s="244"/>
      <c r="D383" s="243" t="s">
        <v>833</v>
      </c>
      <c r="E383" s="244"/>
      <c r="F383" s="256">
        <v>808.7</v>
      </c>
      <c r="G383" s="244"/>
      <c r="H383" s="257" t="s">
        <v>211</v>
      </c>
      <c r="I383" s="243" t="s">
        <v>756</v>
      </c>
      <c r="J383" s="244"/>
    </row>
    <row r="384" spans="2:10">
      <c r="B384" s="258"/>
      <c r="C384" s="244"/>
      <c r="D384" s="258"/>
      <c r="E384" s="244"/>
      <c r="F384" s="261">
        <v>7722.74</v>
      </c>
      <c r="G384" s="244"/>
      <c r="H384" s="262"/>
      <c r="I384" s="258"/>
      <c r="J384" s="244"/>
    </row>
    <row r="385" spans="2:10" ht="45.6" customHeight="1">
      <c r="B385" s="248" t="s">
        <v>934</v>
      </c>
      <c r="C385" s="249"/>
      <c r="D385" s="249"/>
      <c r="E385" s="249"/>
      <c r="F385" s="249"/>
      <c r="G385" s="249"/>
      <c r="H385" s="249"/>
      <c r="I385" s="249"/>
      <c r="J385" s="249"/>
    </row>
    <row r="386" spans="2:10" ht="12.75" customHeight="1">
      <c r="B386" s="250" t="s">
        <v>175</v>
      </c>
      <c r="C386" s="244"/>
      <c r="D386" s="250" t="s">
        <v>176</v>
      </c>
      <c r="E386" s="244"/>
      <c r="F386" s="250" t="s">
        <v>177</v>
      </c>
      <c r="G386" s="244"/>
      <c r="H386" s="253" t="s">
        <v>178</v>
      </c>
      <c r="I386" s="250" t="s">
        <v>179</v>
      </c>
      <c r="J386" s="244"/>
    </row>
    <row r="387" spans="2:10" ht="12.75" customHeight="1">
      <c r="B387" s="243">
        <v>1</v>
      </c>
      <c r="C387" s="244"/>
      <c r="D387" s="243" t="s">
        <v>834</v>
      </c>
      <c r="E387" s="244"/>
      <c r="F387" s="256">
        <v>391</v>
      </c>
      <c r="G387" s="244"/>
      <c r="H387" s="257" t="s">
        <v>275</v>
      </c>
      <c r="I387" s="243" t="s">
        <v>835</v>
      </c>
      <c r="J387" s="244"/>
    </row>
    <row r="388" spans="2:10" ht="12.75" customHeight="1">
      <c r="B388" s="243">
        <v>2</v>
      </c>
      <c r="C388" s="244"/>
      <c r="D388" s="243" t="s">
        <v>836</v>
      </c>
      <c r="E388" s="244"/>
      <c r="F388" s="256">
        <v>2441.37</v>
      </c>
      <c r="G388" s="244"/>
      <c r="H388" s="257" t="s">
        <v>396</v>
      </c>
      <c r="I388" s="243" t="s">
        <v>837</v>
      </c>
      <c r="J388" s="244"/>
    </row>
    <row r="389" spans="2:10" ht="12.75" customHeight="1">
      <c r="B389" s="243">
        <v>3</v>
      </c>
      <c r="C389" s="244"/>
      <c r="D389" s="243" t="s">
        <v>838</v>
      </c>
      <c r="E389" s="244"/>
      <c r="F389" s="256">
        <v>391</v>
      </c>
      <c r="G389" s="244"/>
      <c r="H389" s="257" t="s">
        <v>201</v>
      </c>
      <c r="I389" s="243" t="s">
        <v>835</v>
      </c>
      <c r="J389" s="244"/>
    </row>
    <row r="390" spans="2:10" ht="12.75" customHeight="1">
      <c r="B390" s="243">
        <v>4</v>
      </c>
      <c r="C390" s="244"/>
      <c r="D390" s="243" t="s">
        <v>839</v>
      </c>
      <c r="E390" s="244"/>
      <c r="F390" s="256">
        <v>2441.37</v>
      </c>
      <c r="G390" s="244"/>
      <c r="H390" s="257" t="s">
        <v>409</v>
      </c>
      <c r="I390" s="243" t="s">
        <v>837</v>
      </c>
      <c r="J390" s="244"/>
    </row>
    <row r="391" spans="2:10" ht="12.75" customHeight="1">
      <c r="B391" s="243">
        <v>5</v>
      </c>
      <c r="C391" s="244"/>
      <c r="D391" s="243" t="s">
        <v>840</v>
      </c>
      <c r="E391" s="244"/>
      <c r="F391" s="256">
        <v>391</v>
      </c>
      <c r="G391" s="244"/>
      <c r="H391" s="257" t="s">
        <v>315</v>
      </c>
      <c r="I391" s="243" t="s">
        <v>835</v>
      </c>
      <c r="J391" s="244"/>
    </row>
    <row r="392" spans="2:10" ht="12.75" customHeight="1">
      <c r="B392" s="243">
        <v>6</v>
      </c>
      <c r="C392" s="244"/>
      <c r="D392" s="243" t="s">
        <v>841</v>
      </c>
      <c r="E392" s="244"/>
      <c r="F392" s="256">
        <v>2441.37</v>
      </c>
      <c r="G392" s="244"/>
      <c r="H392" s="257" t="s">
        <v>425</v>
      </c>
      <c r="I392" s="243" t="s">
        <v>837</v>
      </c>
      <c r="J392" s="244"/>
    </row>
    <row r="393" spans="2:10" ht="12.75" customHeight="1">
      <c r="B393" s="243">
        <v>7</v>
      </c>
      <c r="C393" s="244"/>
      <c r="D393" s="243" t="s">
        <v>842</v>
      </c>
      <c r="E393" s="244"/>
      <c r="F393" s="256">
        <v>391</v>
      </c>
      <c r="G393" s="244"/>
      <c r="H393" s="257" t="s">
        <v>217</v>
      </c>
      <c r="I393" s="243" t="s">
        <v>835</v>
      </c>
      <c r="J393" s="244"/>
    </row>
    <row r="394" spans="2:10">
      <c r="B394" s="258"/>
      <c r="C394" s="244"/>
      <c r="D394" s="258"/>
      <c r="E394" s="244"/>
      <c r="F394" s="261">
        <v>8888.11</v>
      </c>
      <c r="G394" s="244"/>
      <c r="H394" s="262"/>
      <c r="I394" s="258"/>
      <c r="J394" s="244"/>
    </row>
    <row r="395" spans="2:10" ht="45.6" customHeight="1">
      <c r="B395" s="248" t="s">
        <v>933</v>
      </c>
      <c r="C395" s="249"/>
      <c r="D395" s="249"/>
      <c r="E395" s="249"/>
      <c r="F395" s="249"/>
      <c r="G395" s="249"/>
      <c r="H395" s="249"/>
      <c r="I395" s="249"/>
      <c r="J395" s="249"/>
    </row>
    <row r="396" spans="2:10" ht="12.75" customHeight="1">
      <c r="B396" s="250" t="s">
        <v>175</v>
      </c>
      <c r="C396" s="244"/>
      <c r="D396" s="250" t="s">
        <v>176</v>
      </c>
      <c r="E396" s="244"/>
      <c r="F396" s="250" t="s">
        <v>177</v>
      </c>
      <c r="G396" s="244"/>
      <c r="H396" s="253" t="s">
        <v>178</v>
      </c>
      <c r="I396" s="250" t="s">
        <v>179</v>
      </c>
      <c r="J396" s="244"/>
    </row>
    <row r="397" spans="2:10" ht="12.75" customHeight="1">
      <c r="B397" s="243">
        <v>1</v>
      </c>
      <c r="C397" s="244"/>
      <c r="D397" s="243" t="s">
        <v>843</v>
      </c>
      <c r="E397" s="244"/>
      <c r="F397" s="256">
        <v>56</v>
      </c>
      <c r="G397" s="244"/>
      <c r="H397" s="257" t="s">
        <v>494</v>
      </c>
      <c r="I397" s="243" t="s">
        <v>844</v>
      </c>
      <c r="J397" s="244"/>
    </row>
    <row r="398" spans="2:10" ht="12.75" customHeight="1">
      <c r="B398" s="243">
        <v>2</v>
      </c>
      <c r="C398" s="244"/>
      <c r="D398" s="243" t="s">
        <v>843</v>
      </c>
      <c r="E398" s="244"/>
      <c r="F398" s="256">
        <v>56</v>
      </c>
      <c r="G398" s="244"/>
      <c r="H398" s="257" t="s">
        <v>494</v>
      </c>
      <c r="I398" s="243" t="s">
        <v>844</v>
      </c>
      <c r="J398" s="244"/>
    </row>
    <row r="399" spans="2:10" ht="12.75" customHeight="1">
      <c r="B399" s="243">
        <v>3</v>
      </c>
      <c r="C399" s="244"/>
      <c r="D399" s="243" t="s">
        <v>843</v>
      </c>
      <c r="E399" s="244"/>
      <c r="F399" s="256">
        <v>56</v>
      </c>
      <c r="G399" s="244"/>
      <c r="H399" s="257" t="s">
        <v>494</v>
      </c>
      <c r="I399" s="243" t="s">
        <v>844</v>
      </c>
      <c r="J399" s="244"/>
    </row>
    <row r="400" spans="2:10" ht="12.75" customHeight="1">
      <c r="B400" s="243">
        <v>4</v>
      </c>
      <c r="C400" s="244"/>
      <c r="D400" s="243" t="s">
        <v>843</v>
      </c>
      <c r="E400" s="244"/>
      <c r="F400" s="256">
        <v>148</v>
      </c>
      <c r="G400" s="244"/>
      <c r="H400" s="257" t="s">
        <v>494</v>
      </c>
      <c r="I400" s="243" t="s">
        <v>844</v>
      </c>
      <c r="J400" s="244"/>
    </row>
    <row r="401" spans="2:10" ht="12.75" customHeight="1">
      <c r="B401" s="243">
        <v>5</v>
      </c>
      <c r="C401" s="244"/>
      <c r="D401" s="243" t="s">
        <v>843</v>
      </c>
      <c r="E401" s="244"/>
      <c r="F401" s="256">
        <v>98</v>
      </c>
      <c r="G401" s="244"/>
      <c r="H401" s="257" t="s">
        <v>494</v>
      </c>
      <c r="I401" s="243" t="s">
        <v>844</v>
      </c>
      <c r="J401" s="244"/>
    </row>
    <row r="402" spans="2:10" ht="12.75" customHeight="1">
      <c r="B402" s="243">
        <v>6</v>
      </c>
      <c r="C402" s="244"/>
      <c r="D402" s="243" t="s">
        <v>843</v>
      </c>
      <c r="E402" s="244"/>
      <c r="F402" s="256">
        <v>84</v>
      </c>
      <c r="G402" s="244"/>
      <c r="H402" s="257" t="s">
        <v>494</v>
      </c>
      <c r="I402" s="243" t="s">
        <v>844</v>
      </c>
      <c r="J402" s="244"/>
    </row>
    <row r="403" spans="2:10" ht="12.75" customHeight="1">
      <c r="B403" s="243">
        <v>7</v>
      </c>
      <c r="C403" s="244"/>
      <c r="D403" s="243" t="s">
        <v>843</v>
      </c>
      <c r="E403" s="244"/>
      <c r="F403" s="256">
        <v>385</v>
      </c>
      <c r="G403" s="244"/>
      <c r="H403" s="257" t="s">
        <v>494</v>
      </c>
      <c r="I403" s="243" t="s">
        <v>845</v>
      </c>
      <c r="J403" s="244"/>
    </row>
    <row r="404" spans="2:10" ht="12.75" customHeight="1">
      <c r="B404" s="243">
        <v>8</v>
      </c>
      <c r="C404" s="244"/>
      <c r="D404" s="243" t="s">
        <v>843</v>
      </c>
      <c r="E404" s="244"/>
      <c r="F404" s="256">
        <v>154</v>
      </c>
      <c r="G404" s="244"/>
      <c r="H404" s="257" t="s">
        <v>494</v>
      </c>
      <c r="I404" s="243" t="s">
        <v>845</v>
      </c>
      <c r="J404" s="244"/>
    </row>
    <row r="405" spans="2:10" ht="12.75" customHeight="1">
      <c r="B405" s="243">
        <v>9</v>
      </c>
      <c r="C405" s="244"/>
      <c r="D405" s="243" t="s">
        <v>843</v>
      </c>
      <c r="E405" s="244"/>
      <c r="F405" s="256">
        <v>176</v>
      </c>
      <c r="G405" s="244"/>
      <c r="H405" s="257" t="s">
        <v>494</v>
      </c>
      <c r="I405" s="243" t="s">
        <v>845</v>
      </c>
      <c r="J405" s="244"/>
    </row>
    <row r="406" spans="2:10" ht="12.75" customHeight="1">
      <c r="B406" s="243">
        <v>10</v>
      </c>
      <c r="C406" s="244"/>
      <c r="D406" s="243" t="s">
        <v>843</v>
      </c>
      <c r="E406" s="244"/>
      <c r="F406" s="256">
        <v>160</v>
      </c>
      <c r="G406" s="244"/>
      <c r="H406" s="257" t="s">
        <v>494</v>
      </c>
      <c r="I406" s="243" t="s">
        <v>846</v>
      </c>
      <c r="J406" s="244"/>
    </row>
    <row r="407" spans="2:10" ht="12.75" customHeight="1">
      <c r="B407" s="243">
        <v>11</v>
      </c>
      <c r="C407" s="244"/>
      <c r="D407" s="243" t="s">
        <v>843</v>
      </c>
      <c r="E407" s="244"/>
      <c r="F407" s="256">
        <v>320</v>
      </c>
      <c r="G407" s="244"/>
      <c r="H407" s="257" t="s">
        <v>494</v>
      </c>
      <c r="I407" s="243" t="s">
        <v>846</v>
      </c>
      <c r="J407" s="244"/>
    </row>
    <row r="408" spans="2:10" ht="12.75" customHeight="1">
      <c r="B408" s="243">
        <v>12</v>
      </c>
      <c r="C408" s="244"/>
      <c r="D408" s="243" t="s">
        <v>843</v>
      </c>
      <c r="E408" s="244"/>
      <c r="F408" s="256">
        <v>640</v>
      </c>
      <c r="G408" s="244"/>
      <c r="H408" s="257" t="s">
        <v>494</v>
      </c>
      <c r="I408" s="243" t="s">
        <v>846</v>
      </c>
      <c r="J408" s="244"/>
    </row>
    <row r="409" spans="2:10" ht="12.75" customHeight="1">
      <c r="B409" s="243">
        <v>13</v>
      </c>
      <c r="C409" s="244"/>
      <c r="D409" s="243" t="s">
        <v>843</v>
      </c>
      <c r="E409" s="244"/>
      <c r="F409" s="256">
        <v>144</v>
      </c>
      <c r="G409" s="244"/>
      <c r="H409" s="257" t="s">
        <v>494</v>
      </c>
      <c r="I409" s="243" t="s">
        <v>847</v>
      </c>
      <c r="J409" s="244"/>
    </row>
    <row r="410" spans="2:10" ht="12.75" customHeight="1">
      <c r="B410" s="243">
        <v>14</v>
      </c>
      <c r="C410" s="244"/>
      <c r="D410" s="243" t="s">
        <v>843</v>
      </c>
      <c r="E410" s="244"/>
      <c r="F410" s="256">
        <v>46</v>
      </c>
      <c r="G410" s="244"/>
      <c r="H410" s="257" t="s">
        <v>494</v>
      </c>
      <c r="I410" s="243" t="s">
        <v>844</v>
      </c>
      <c r="J410" s="244"/>
    </row>
    <row r="411" spans="2:10" ht="12.75" customHeight="1">
      <c r="B411" s="243">
        <v>15</v>
      </c>
      <c r="C411" s="244"/>
      <c r="D411" s="243" t="s">
        <v>843</v>
      </c>
      <c r="E411" s="244"/>
      <c r="F411" s="256">
        <v>288</v>
      </c>
      <c r="G411" s="244"/>
      <c r="H411" s="257" t="s">
        <v>494</v>
      </c>
      <c r="I411" s="243" t="s">
        <v>847</v>
      </c>
      <c r="J411" s="244"/>
    </row>
    <row r="412" spans="2:10" ht="12.75" customHeight="1">
      <c r="B412" s="243">
        <v>16</v>
      </c>
      <c r="C412" s="244"/>
      <c r="D412" s="243" t="s">
        <v>843</v>
      </c>
      <c r="E412" s="244"/>
      <c r="F412" s="256">
        <v>172.5</v>
      </c>
      <c r="G412" s="244"/>
      <c r="H412" s="257" t="s">
        <v>494</v>
      </c>
      <c r="I412" s="243" t="s">
        <v>848</v>
      </c>
      <c r="J412" s="244"/>
    </row>
    <row r="413" spans="2:10" ht="12.75" customHeight="1">
      <c r="B413" s="243">
        <v>17</v>
      </c>
      <c r="C413" s="244"/>
      <c r="D413" s="243" t="s">
        <v>843</v>
      </c>
      <c r="E413" s="244"/>
      <c r="F413" s="256">
        <v>46</v>
      </c>
      <c r="G413" s="244"/>
      <c r="H413" s="257" t="s">
        <v>494</v>
      </c>
      <c r="I413" s="243" t="s">
        <v>844</v>
      </c>
      <c r="J413" s="244"/>
    </row>
    <row r="414" spans="2:10" ht="12.75" customHeight="1">
      <c r="B414" s="243">
        <v>18</v>
      </c>
      <c r="C414" s="244"/>
      <c r="D414" s="243" t="s">
        <v>843</v>
      </c>
      <c r="E414" s="244"/>
      <c r="F414" s="256">
        <v>262.5</v>
      </c>
      <c r="G414" s="244"/>
      <c r="H414" s="257" t="s">
        <v>494</v>
      </c>
      <c r="I414" s="243" t="s">
        <v>848</v>
      </c>
      <c r="J414" s="244"/>
    </row>
    <row r="415" spans="2:10">
      <c r="B415" s="258"/>
      <c r="C415" s="244"/>
      <c r="D415" s="258"/>
      <c r="E415" s="244"/>
      <c r="F415" s="261">
        <v>3292</v>
      </c>
      <c r="G415" s="244"/>
      <c r="H415" s="262"/>
      <c r="I415" s="258"/>
      <c r="J415" s="244"/>
    </row>
    <row r="416" spans="2:10" ht="45.6" customHeight="1">
      <c r="B416" s="248" t="s">
        <v>932</v>
      </c>
      <c r="C416" s="249"/>
      <c r="D416" s="249"/>
      <c r="E416" s="249"/>
      <c r="F416" s="249"/>
      <c r="G416" s="249"/>
      <c r="H416" s="249"/>
      <c r="I416" s="249"/>
      <c r="J416" s="249"/>
    </row>
    <row r="417" spans="2:10" ht="12.75" customHeight="1">
      <c r="B417" s="250" t="s">
        <v>175</v>
      </c>
      <c r="C417" s="244"/>
      <c r="D417" s="250" t="s">
        <v>176</v>
      </c>
      <c r="E417" s="244"/>
      <c r="F417" s="250" t="s">
        <v>177</v>
      </c>
      <c r="G417" s="244"/>
      <c r="H417" s="253" t="s">
        <v>178</v>
      </c>
      <c r="I417" s="250" t="s">
        <v>179</v>
      </c>
      <c r="J417" s="244"/>
    </row>
    <row r="418" spans="2:10" ht="12.75" customHeight="1">
      <c r="B418" s="243">
        <v>1</v>
      </c>
      <c r="C418" s="244"/>
      <c r="D418" s="243" t="s">
        <v>849</v>
      </c>
      <c r="E418" s="244"/>
      <c r="F418" s="256">
        <v>407.51</v>
      </c>
      <c r="G418" s="244"/>
      <c r="H418" s="257" t="s">
        <v>570</v>
      </c>
      <c r="I418" s="243" t="s">
        <v>850</v>
      </c>
      <c r="J418" s="244"/>
    </row>
    <row r="419" spans="2:10" ht="12.75" customHeight="1">
      <c r="B419" s="243">
        <v>2</v>
      </c>
      <c r="C419" s="244"/>
      <c r="D419" s="243" t="s">
        <v>851</v>
      </c>
      <c r="E419" s="244"/>
      <c r="F419" s="256">
        <v>800</v>
      </c>
      <c r="G419" s="244"/>
      <c r="H419" s="257" t="s">
        <v>198</v>
      </c>
      <c r="I419" s="243" t="s">
        <v>852</v>
      </c>
      <c r="J419" s="244"/>
    </row>
    <row r="420" spans="2:10" ht="12.75" customHeight="1">
      <c r="B420" s="243">
        <v>3</v>
      </c>
      <c r="C420" s="244"/>
      <c r="D420" s="243" t="s">
        <v>853</v>
      </c>
      <c r="E420" s="244"/>
      <c r="F420" s="256">
        <v>373.5</v>
      </c>
      <c r="G420" s="244"/>
      <c r="H420" s="257" t="s">
        <v>409</v>
      </c>
      <c r="I420" s="243" t="s">
        <v>850</v>
      </c>
      <c r="J420" s="244"/>
    </row>
    <row r="421" spans="2:10" ht="12.75" customHeight="1">
      <c r="B421" s="243">
        <v>4</v>
      </c>
      <c r="C421" s="244"/>
      <c r="D421" s="243" t="s">
        <v>854</v>
      </c>
      <c r="E421" s="244"/>
      <c r="F421" s="256">
        <v>373.2</v>
      </c>
      <c r="G421" s="244"/>
      <c r="H421" s="257" t="s">
        <v>211</v>
      </c>
      <c r="I421" s="243" t="s">
        <v>850</v>
      </c>
      <c r="J421" s="244"/>
    </row>
    <row r="422" spans="2:10">
      <c r="B422" s="258"/>
      <c r="C422" s="244"/>
      <c r="D422" s="258"/>
      <c r="E422" s="244"/>
      <c r="F422" s="261">
        <v>1954.21</v>
      </c>
      <c r="G422" s="244"/>
      <c r="H422" s="262"/>
      <c r="I422" s="258"/>
      <c r="J422" s="244"/>
    </row>
    <row r="423" spans="2:10" ht="45.6" customHeight="1">
      <c r="B423" s="248" t="s">
        <v>927</v>
      </c>
      <c r="C423" s="249"/>
      <c r="D423" s="249"/>
      <c r="E423" s="249"/>
      <c r="F423" s="249"/>
      <c r="G423" s="249"/>
      <c r="H423" s="249"/>
      <c r="I423" s="249"/>
      <c r="J423" s="249"/>
    </row>
    <row r="424" spans="2:10" ht="12.75" customHeight="1">
      <c r="B424" s="250" t="s">
        <v>175</v>
      </c>
      <c r="C424" s="244"/>
      <c r="D424" s="250" t="s">
        <v>176</v>
      </c>
      <c r="E424" s="244"/>
      <c r="F424" s="250" t="s">
        <v>177</v>
      </c>
      <c r="G424" s="244"/>
      <c r="H424" s="253" t="s">
        <v>178</v>
      </c>
      <c r="I424" s="250" t="s">
        <v>179</v>
      </c>
      <c r="J424" s="244"/>
    </row>
    <row r="425" spans="2:10" ht="12.75" customHeight="1">
      <c r="B425" s="243">
        <v>1</v>
      </c>
      <c r="C425" s="244"/>
      <c r="D425" s="243" t="s">
        <v>855</v>
      </c>
      <c r="E425" s="244"/>
      <c r="F425" s="256">
        <v>34.4</v>
      </c>
      <c r="G425" s="244"/>
      <c r="H425" s="257" t="s">
        <v>375</v>
      </c>
      <c r="I425" s="243" t="s">
        <v>931</v>
      </c>
      <c r="J425" s="244"/>
    </row>
    <row r="426" spans="2:10" ht="12.75" customHeight="1">
      <c r="B426" s="243">
        <v>2</v>
      </c>
      <c r="C426" s="244"/>
      <c r="D426" s="243" t="s">
        <v>856</v>
      </c>
      <c r="E426" s="244"/>
      <c r="F426" s="256">
        <v>342.8</v>
      </c>
      <c r="G426" s="244"/>
      <c r="H426" s="257" t="s">
        <v>292</v>
      </c>
      <c r="I426" s="243" t="s">
        <v>931</v>
      </c>
      <c r="J426" s="244"/>
    </row>
    <row r="427" spans="2:10">
      <c r="B427" s="258"/>
      <c r="C427" s="244"/>
      <c r="D427" s="258"/>
      <c r="E427" s="244"/>
      <c r="F427" s="261">
        <v>377.2</v>
      </c>
      <c r="G427" s="244"/>
      <c r="H427" s="262"/>
      <c r="I427" s="258"/>
      <c r="J427" s="244"/>
    </row>
    <row r="428" spans="2:10" ht="45.6" customHeight="1">
      <c r="B428" s="248" t="s">
        <v>930</v>
      </c>
      <c r="C428" s="249"/>
      <c r="D428" s="249"/>
      <c r="E428" s="249"/>
      <c r="F428" s="249"/>
      <c r="G428" s="249"/>
      <c r="H428" s="249"/>
      <c r="I428" s="249"/>
      <c r="J428" s="249"/>
    </row>
    <row r="429" spans="2:10" ht="12.75" customHeight="1">
      <c r="B429" s="250" t="s">
        <v>175</v>
      </c>
      <c r="C429" s="244"/>
      <c r="D429" s="250" t="s">
        <v>176</v>
      </c>
      <c r="E429" s="244"/>
      <c r="F429" s="250" t="s">
        <v>177</v>
      </c>
      <c r="G429" s="244"/>
      <c r="H429" s="253" t="s">
        <v>178</v>
      </c>
      <c r="I429" s="250" t="s">
        <v>179</v>
      </c>
      <c r="J429" s="244"/>
    </row>
    <row r="430" spans="2:10" ht="12.75" customHeight="1">
      <c r="B430" s="243">
        <v>1</v>
      </c>
      <c r="C430" s="244"/>
      <c r="D430" s="243" t="s">
        <v>857</v>
      </c>
      <c r="E430" s="244"/>
      <c r="F430" s="256">
        <v>48967.68</v>
      </c>
      <c r="G430" s="244"/>
      <c r="H430" s="257" t="s">
        <v>256</v>
      </c>
      <c r="I430" s="243" t="s">
        <v>858</v>
      </c>
      <c r="J430" s="244"/>
    </row>
    <row r="431" spans="2:10" ht="12.75" customHeight="1">
      <c r="B431" s="243">
        <v>2</v>
      </c>
      <c r="C431" s="244"/>
      <c r="D431" s="243" t="s">
        <v>859</v>
      </c>
      <c r="E431" s="244"/>
      <c r="F431" s="256">
        <v>92259.76</v>
      </c>
      <c r="G431" s="244"/>
      <c r="H431" s="257" t="s">
        <v>293</v>
      </c>
      <c r="I431" s="243" t="s">
        <v>858</v>
      </c>
      <c r="J431" s="244"/>
    </row>
    <row r="432" spans="2:10">
      <c r="B432" s="258"/>
      <c r="C432" s="244"/>
      <c r="D432" s="258"/>
      <c r="E432" s="244"/>
      <c r="F432" s="261">
        <v>141227.44</v>
      </c>
      <c r="G432" s="244"/>
      <c r="H432" s="262"/>
      <c r="I432" s="258"/>
      <c r="J432" s="244"/>
    </row>
    <row r="433" spans="2:10" ht="45.6" customHeight="1">
      <c r="B433" s="248" t="s">
        <v>929</v>
      </c>
      <c r="C433" s="249"/>
      <c r="D433" s="249"/>
      <c r="E433" s="249"/>
      <c r="F433" s="249"/>
      <c r="G433" s="249"/>
      <c r="H433" s="249"/>
      <c r="I433" s="249"/>
      <c r="J433" s="249"/>
    </row>
    <row r="434" spans="2:10" ht="12.75" customHeight="1">
      <c r="B434" s="250" t="s">
        <v>175</v>
      </c>
      <c r="C434" s="244"/>
      <c r="D434" s="250" t="s">
        <v>176</v>
      </c>
      <c r="E434" s="244"/>
      <c r="F434" s="250" t="s">
        <v>177</v>
      </c>
      <c r="G434" s="244"/>
      <c r="H434" s="253" t="s">
        <v>178</v>
      </c>
      <c r="I434" s="250" t="s">
        <v>179</v>
      </c>
      <c r="J434" s="244"/>
    </row>
    <row r="435" spans="2:10" ht="12.75" customHeight="1">
      <c r="B435" s="243">
        <v>1</v>
      </c>
      <c r="C435" s="244"/>
      <c r="D435" s="243" t="s">
        <v>860</v>
      </c>
      <c r="E435" s="244"/>
      <c r="F435" s="256">
        <v>6125</v>
      </c>
      <c r="G435" s="244"/>
      <c r="H435" s="257" t="s">
        <v>211</v>
      </c>
      <c r="I435" s="243" t="s">
        <v>861</v>
      </c>
      <c r="J435" s="244"/>
    </row>
    <row r="436" spans="2:10">
      <c r="B436" s="258"/>
      <c r="C436" s="244"/>
      <c r="D436" s="258"/>
      <c r="E436" s="244"/>
      <c r="F436" s="261">
        <v>6125</v>
      </c>
      <c r="G436" s="244"/>
      <c r="H436" s="262"/>
      <c r="I436" s="258"/>
      <c r="J436" s="244"/>
    </row>
    <row r="437" spans="2:10" ht="12.6" customHeight="1"/>
    <row r="438" spans="2:10" ht="108.4" customHeight="1"/>
  </sheetData>
  <mergeCells count="1611">
    <mergeCell ref="I435:J435"/>
    <mergeCell ref="B436:C436"/>
    <mergeCell ref="D436:E436"/>
    <mergeCell ref="F436:G436"/>
    <mergeCell ref="I436:J436"/>
    <mergeCell ref="B435:C435"/>
    <mergeCell ref="D435:E435"/>
    <mergeCell ref="F435:G435"/>
    <mergeCell ref="I432:J432"/>
    <mergeCell ref="B433:J433"/>
    <mergeCell ref="B434:C434"/>
    <mergeCell ref="D434:E434"/>
    <mergeCell ref="F434:G434"/>
    <mergeCell ref="I434:J434"/>
    <mergeCell ref="B432:C432"/>
    <mergeCell ref="D432:E432"/>
    <mergeCell ref="F432:G432"/>
    <mergeCell ref="I430:J430"/>
    <mergeCell ref="B431:C431"/>
    <mergeCell ref="D431:E431"/>
    <mergeCell ref="F431:G431"/>
    <mergeCell ref="I431:J431"/>
    <mergeCell ref="B430:C430"/>
    <mergeCell ref="D430:E430"/>
    <mergeCell ref="F430:G430"/>
    <mergeCell ref="I427:J427"/>
    <mergeCell ref="B428:J428"/>
    <mergeCell ref="B429:C429"/>
    <mergeCell ref="D429:E429"/>
    <mergeCell ref="F429:G429"/>
    <mergeCell ref="I429:J429"/>
    <mergeCell ref="B427:C427"/>
    <mergeCell ref="D427:E427"/>
    <mergeCell ref="F427:G427"/>
    <mergeCell ref="I425:J425"/>
    <mergeCell ref="B426:C426"/>
    <mergeCell ref="D426:E426"/>
    <mergeCell ref="F426:G426"/>
    <mergeCell ref="I426:J426"/>
    <mergeCell ref="B425:C425"/>
    <mergeCell ref="D425:E425"/>
    <mergeCell ref="F425:G425"/>
    <mergeCell ref="I422:J422"/>
    <mergeCell ref="B423:J423"/>
    <mergeCell ref="B424:C424"/>
    <mergeCell ref="D424:E424"/>
    <mergeCell ref="F424:G424"/>
    <mergeCell ref="I424:J424"/>
    <mergeCell ref="B422:C422"/>
    <mergeCell ref="D422:E422"/>
    <mergeCell ref="F422:G422"/>
    <mergeCell ref="I420:J420"/>
    <mergeCell ref="B421:C421"/>
    <mergeCell ref="D421:E421"/>
    <mergeCell ref="F421:G421"/>
    <mergeCell ref="I421:J421"/>
    <mergeCell ref="B420:C420"/>
    <mergeCell ref="D420:E420"/>
    <mergeCell ref="F420:G420"/>
    <mergeCell ref="I418:J418"/>
    <mergeCell ref="B419:C419"/>
    <mergeCell ref="D419:E419"/>
    <mergeCell ref="F419:G419"/>
    <mergeCell ref="I419:J419"/>
    <mergeCell ref="B418:C418"/>
    <mergeCell ref="D418:E418"/>
    <mergeCell ref="F418:G418"/>
    <mergeCell ref="I415:J415"/>
    <mergeCell ref="B416:J416"/>
    <mergeCell ref="B417:C417"/>
    <mergeCell ref="D417:E417"/>
    <mergeCell ref="F417:G417"/>
    <mergeCell ref="I417:J417"/>
    <mergeCell ref="B415:C415"/>
    <mergeCell ref="D415:E415"/>
    <mergeCell ref="F415:G415"/>
    <mergeCell ref="I413:J413"/>
    <mergeCell ref="B414:C414"/>
    <mergeCell ref="D414:E414"/>
    <mergeCell ref="F414:G414"/>
    <mergeCell ref="I414:J414"/>
    <mergeCell ref="B413:C413"/>
    <mergeCell ref="D413:E413"/>
    <mergeCell ref="F413:G413"/>
    <mergeCell ref="I411:J411"/>
    <mergeCell ref="B412:C412"/>
    <mergeCell ref="D412:E412"/>
    <mergeCell ref="F412:G412"/>
    <mergeCell ref="I412:J412"/>
    <mergeCell ref="B411:C411"/>
    <mergeCell ref="D411:E411"/>
    <mergeCell ref="F411:G411"/>
    <mergeCell ref="I409:J409"/>
    <mergeCell ref="B410:C410"/>
    <mergeCell ref="D410:E410"/>
    <mergeCell ref="F410:G410"/>
    <mergeCell ref="I410:J410"/>
    <mergeCell ref="B409:C409"/>
    <mergeCell ref="D409:E409"/>
    <mergeCell ref="F409:G409"/>
    <mergeCell ref="I407:J407"/>
    <mergeCell ref="B408:C408"/>
    <mergeCell ref="D408:E408"/>
    <mergeCell ref="F408:G408"/>
    <mergeCell ref="I408:J408"/>
    <mergeCell ref="B407:C407"/>
    <mergeCell ref="D407:E407"/>
    <mergeCell ref="F407:G407"/>
    <mergeCell ref="I405:J405"/>
    <mergeCell ref="B406:C406"/>
    <mergeCell ref="D406:E406"/>
    <mergeCell ref="F406:G406"/>
    <mergeCell ref="I406:J406"/>
    <mergeCell ref="B405:C405"/>
    <mergeCell ref="D405:E405"/>
    <mergeCell ref="F405:G405"/>
    <mergeCell ref="I403:J403"/>
    <mergeCell ref="B404:C404"/>
    <mergeCell ref="D404:E404"/>
    <mergeCell ref="F404:G404"/>
    <mergeCell ref="I404:J404"/>
    <mergeCell ref="B403:C403"/>
    <mergeCell ref="D403:E403"/>
    <mergeCell ref="F403:G403"/>
    <mergeCell ref="I401:J401"/>
    <mergeCell ref="B402:C402"/>
    <mergeCell ref="D402:E402"/>
    <mergeCell ref="F402:G402"/>
    <mergeCell ref="I402:J402"/>
    <mergeCell ref="B401:C401"/>
    <mergeCell ref="D401:E401"/>
    <mergeCell ref="F401:G401"/>
    <mergeCell ref="I399:J399"/>
    <mergeCell ref="B400:C400"/>
    <mergeCell ref="D400:E400"/>
    <mergeCell ref="F400:G400"/>
    <mergeCell ref="I400:J400"/>
    <mergeCell ref="B399:C399"/>
    <mergeCell ref="D399:E399"/>
    <mergeCell ref="F399:G399"/>
    <mergeCell ref="I397:J397"/>
    <mergeCell ref="B398:C398"/>
    <mergeCell ref="D398:E398"/>
    <mergeCell ref="F398:G398"/>
    <mergeCell ref="I398:J398"/>
    <mergeCell ref="B397:C397"/>
    <mergeCell ref="D397:E397"/>
    <mergeCell ref="F397:G397"/>
    <mergeCell ref="B395:J395"/>
    <mergeCell ref="B396:C396"/>
    <mergeCell ref="D396:E396"/>
    <mergeCell ref="F396:G396"/>
    <mergeCell ref="I396:J396"/>
    <mergeCell ref="I393:J393"/>
    <mergeCell ref="B394:C394"/>
    <mergeCell ref="D394:E394"/>
    <mergeCell ref="F394:G394"/>
    <mergeCell ref="I394:J394"/>
    <mergeCell ref="B393:C393"/>
    <mergeCell ref="D393:E393"/>
    <mergeCell ref="F393:G393"/>
    <mergeCell ref="I391:J391"/>
    <mergeCell ref="B392:C392"/>
    <mergeCell ref="D392:E392"/>
    <mergeCell ref="F392:G392"/>
    <mergeCell ref="I392:J392"/>
    <mergeCell ref="B391:C391"/>
    <mergeCell ref="D391:E391"/>
    <mergeCell ref="F391:G391"/>
    <mergeCell ref="I389:J389"/>
    <mergeCell ref="B390:C390"/>
    <mergeCell ref="D390:E390"/>
    <mergeCell ref="F390:G390"/>
    <mergeCell ref="I390:J390"/>
    <mergeCell ref="B389:C389"/>
    <mergeCell ref="D389:E389"/>
    <mergeCell ref="F389:G389"/>
    <mergeCell ref="I387:J387"/>
    <mergeCell ref="B388:C388"/>
    <mergeCell ref="D388:E388"/>
    <mergeCell ref="F388:G388"/>
    <mergeCell ref="I388:J388"/>
    <mergeCell ref="B387:C387"/>
    <mergeCell ref="D387:E387"/>
    <mergeCell ref="F387:G387"/>
    <mergeCell ref="B385:J385"/>
    <mergeCell ref="B386:C386"/>
    <mergeCell ref="D386:E386"/>
    <mergeCell ref="F386:G386"/>
    <mergeCell ref="I386:J386"/>
    <mergeCell ref="I383:J383"/>
    <mergeCell ref="B384:C384"/>
    <mergeCell ref="D384:E384"/>
    <mergeCell ref="F384:G384"/>
    <mergeCell ref="I384:J384"/>
    <mergeCell ref="B383:C383"/>
    <mergeCell ref="D383:E383"/>
    <mergeCell ref="F383:G383"/>
    <mergeCell ref="I381:J381"/>
    <mergeCell ref="B382:C382"/>
    <mergeCell ref="D382:E382"/>
    <mergeCell ref="F382:G382"/>
    <mergeCell ref="I382:J382"/>
    <mergeCell ref="B381:C381"/>
    <mergeCell ref="D381:E381"/>
    <mergeCell ref="F381:G381"/>
    <mergeCell ref="I379:J379"/>
    <mergeCell ref="B380:C380"/>
    <mergeCell ref="D380:E380"/>
    <mergeCell ref="F380:G380"/>
    <mergeCell ref="I380:J380"/>
    <mergeCell ref="B379:C379"/>
    <mergeCell ref="D379:E379"/>
    <mergeCell ref="F379:G379"/>
    <mergeCell ref="I377:J377"/>
    <mergeCell ref="B378:C378"/>
    <mergeCell ref="D378:E378"/>
    <mergeCell ref="F378:G378"/>
    <mergeCell ref="I378:J378"/>
    <mergeCell ref="B377:C377"/>
    <mergeCell ref="D377:E377"/>
    <mergeCell ref="F377:G377"/>
    <mergeCell ref="I375:J375"/>
    <mergeCell ref="B376:C376"/>
    <mergeCell ref="D376:E376"/>
    <mergeCell ref="F376:G376"/>
    <mergeCell ref="I376:J376"/>
    <mergeCell ref="B375:C375"/>
    <mergeCell ref="D375:E375"/>
    <mergeCell ref="F375:G375"/>
    <mergeCell ref="I373:J373"/>
    <mergeCell ref="B374:C374"/>
    <mergeCell ref="D374:E374"/>
    <mergeCell ref="F374:G374"/>
    <mergeCell ref="I374:J374"/>
    <mergeCell ref="B373:C373"/>
    <mergeCell ref="D373:E373"/>
    <mergeCell ref="F373:G373"/>
    <mergeCell ref="I371:J371"/>
    <mergeCell ref="B372:C372"/>
    <mergeCell ref="D372:E372"/>
    <mergeCell ref="F372:G372"/>
    <mergeCell ref="I372:J372"/>
    <mergeCell ref="B371:C371"/>
    <mergeCell ref="D371:E371"/>
    <mergeCell ref="F371:G371"/>
    <mergeCell ref="I369:J369"/>
    <mergeCell ref="B370:C370"/>
    <mergeCell ref="D370:E370"/>
    <mergeCell ref="F370:G370"/>
    <mergeCell ref="I370:J370"/>
    <mergeCell ref="B369:C369"/>
    <mergeCell ref="D369:E369"/>
    <mergeCell ref="F369:G369"/>
    <mergeCell ref="B367:J367"/>
    <mergeCell ref="B368:C368"/>
    <mergeCell ref="D368:E368"/>
    <mergeCell ref="F368:G368"/>
    <mergeCell ref="I368:J368"/>
    <mergeCell ref="I365:J365"/>
    <mergeCell ref="B366:C366"/>
    <mergeCell ref="D366:E366"/>
    <mergeCell ref="F366:G366"/>
    <mergeCell ref="I366:J366"/>
    <mergeCell ref="B365:C365"/>
    <mergeCell ref="D365:E365"/>
    <mergeCell ref="F365:G365"/>
    <mergeCell ref="I363:J363"/>
    <mergeCell ref="B364:C364"/>
    <mergeCell ref="D364:E364"/>
    <mergeCell ref="F364:G364"/>
    <mergeCell ref="I364:J364"/>
    <mergeCell ref="B363:C363"/>
    <mergeCell ref="D363:E363"/>
    <mergeCell ref="F363:G363"/>
    <mergeCell ref="I360:J360"/>
    <mergeCell ref="B361:J361"/>
    <mergeCell ref="B362:C362"/>
    <mergeCell ref="D362:E362"/>
    <mergeCell ref="F362:G362"/>
    <mergeCell ref="I362:J362"/>
    <mergeCell ref="B360:C360"/>
    <mergeCell ref="D360:E360"/>
    <mergeCell ref="F360:G360"/>
    <mergeCell ref="I358:J358"/>
    <mergeCell ref="B359:C359"/>
    <mergeCell ref="D359:E359"/>
    <mergeCell ref="F359:G359"/>
    <mergeCell ref="I359:J359"/>
    <mergeCell ref="B358:C358"/>
    <mergeCell ref="D358:E358"/>
    <mergeCell ref="F358:G358"/>
    <mergeCell ref="I356:J356"/>
    <mergeCell ref="B357:C357"/>
    <mergeCell ref="D357:E357"/>
    <mergeCell ref="F357:G357"/>
    <mergeCell ref="I357:J357"/>
    <mergeCell ref="B356:C356"/>
    <mergeCell ref="D356:E356"/>
    <mergeCell ref="F356:G356"/>
    <mergeCell ref="I354:J354"/>
    <mergeCell ref="B355:C355"/>
    <mergeCell ref="D355:E355"/>
    <mergeCell ref="F355:G355"/>
    <mergeCell ref="I355:J355"/>
    <mergeCell ref="B354:C354"/>
    <mergeCell ref="D354:E354"/>
    <mergeCell ref="F354:G354"/>
    <mergeCell ref="I352:J352"/>
    <mergeCell ref="B353:C353"/>
    <mergeCell ref="D353:E353"/>
    <mergeCell ref="F353:G353"/>
    <mergeCell ref="I353:J353"/>
    <mergeCell ref="B352:C352"/>
    <mergeCell ref="D352:E352"/>
    <mergeCell ref="F352:G352"/>
    <mergeCell ref="B350:J350"/>
    <mergeCell ref="B351:C351"/>
    <mergeCell ref="D351:E351"/>
    <mergeCell ref="F351:G351"/>
    <mergeCell ref="I351:J351"/>
    <mergeCell ref="I348:J348"/>
    <mergeCell ref="B349:C349"/>
    <mergeCell ref="D349:E349"/>
    <mergeCell ref="F349:G349"/>
    <mergeCell ref="I349:J349"/>
    <mergeCell ref="B348:C348"/>
    <mergeCell ref="D348:E348"/>
    <mergeCell ref="F348:G348"/>
    <mergeCell ref="I345:J345"/>
    <mergeCell ref="B346:J346"/>
    <mergeCell ref="B347:C347"/>
    <mergeCell ref="D347:E347"/>
    <mergeCell ref="F347:G347"/>
    <mergeCell ref="I347:J347"/>
    <mergeCell ref="B345:C345"/>
    <mergeCell ref="D345:E345"/>
    <mergeCell ref="F345:G345"/>
    <mergeCell ref="I343:J343"/>
    <mergeCell ref="B344:C344"/>
    <mergeCell ref="D344:E344"/>
    <mergeCell ref="F344:G344"/>
    <mergeCell ref="I344:J344"/>
    <mergeCell ref="B343:C343"/>
    <mergeCell ref="D343:E343"/>
    <mergeCell ref="F343:G343"/>
    <mergeCell ref="I341:J341"/>
    <mergeCell ref="B342:C342"/>
    <mergeCell ref="D342:E342"/>
    <mergeCell ref="F342:G342"/>
    <mergeCell ref="I342:J342"/>
    <mergeCell ref="B341:C341"/>
    <mergeCell ref="D341:E341"/>
    <mergeCell ref="F341:G341"/>
    <mergeCell ref="I339:J339"/>
    <mergeCell ref="B340:C340"/>
    <mergeCell ref="D340:E340"/>
    <mergeCell ref="F340:G340"/>
    <mergeCell ref="I340:J340"/>
    <mergeCell ref="B339:C339"/>
    <mergeCell ref="D339:E339"/>
    <mergeCell ref="F339:G339"/>
    <mergeCell ref="I337:J337"/>
    <mergeCell ref="B338:C338"/>
    <mergeCell ref="D338:E338"/>
    <mergeCell ref="F338:G338"/>
    <mergeCell ref="I338:J338"/>
    <mergeCell ref="B337:C337"/>
    <mergeCell ref="D337:E337"/>
    <mergeCell ref="F337:G337"/>
    <mergeCell ref="I335:J335"/>
    <mergeCell ref="B336:C336"/>
    <mergeCell ref="D336:E336"/>
    <mergeCell ref="F336:G336"/>
    <mergeCell ref="I336:J336"/>
    <mergeCell ref="B335:C335"/>
    <mergeCell ref="D335:E335"/>
    <mergeCell ref="F335:G335"/>
    <mergeCell ref="I332:J332"/>
    <mergeCell ref="B333:J333"/>
    <mergeCell ref="B334:C334"/>
    <mergeCell ref="D334:E334"/>
    <mergeCell ref="F334:G334"/>
    <mergeCell ref="I334:J334"/>
    <mergeCell ref="B332:C332"/>
    <mergeCell ref="D332:E332"/>
    <mergeCell ref="F332:G332"/>
    <mergeCell ref="I330:J330"/>
    <mergeCell ref="B331:C331"/>
    <mergeCell ref="D331:E331"/>
    <mergeCell ref="F331:G331"/>
    <mergeCell ref="I331:J331"/>
    <mergeCell ref="B330:C330"/>
    <mergeCell ref="D330:E330"/>
    <mergeCell ref="F330:G330"/>
    <mergeCell ref="I328:J328"/>
    <mergeCell ref="B329:C329"/>
    <mergeCell ref="D329:E329"/>
    <mergeCell ref="F329:G329"/>
    <mergeCell ref="I329:J329"/>
    <mergeCell ref="B328:C328"/>
    <mergeCell ref="D328:E328"/>
    <mergeCell ref="F328:G328"/>
    <mergeCell ref="I326:J326"/>
    <mergeCell ref="B327:C327"/>
    <mergeCell ref="D327:E327"/>
    <mergeCell ref="F327:G327"/>
    <mergeCell ref="I327:J327"/>
    <mergeCell ref="B326:C326"/>
    <mergeCell ref="D326:E326"/>
    <mergeCell ref="F326:G326"/>
    <mergeCell ref="I324:J324"/>
    <mergeCell ref="B325:C325"/>
    <mergeCell ref="D325:E325"/>
    <mergeCell ref="F325:G325"/>
    <mergeCell ref="I325:J325"/>
    <mergeCell ref="B324:C324"/>
    <mergeCell ref="D324:E324"/>
    <mergeCell ref="F324:G324"/>
    <mergeCell ref="I322:J322"/>
    <mergeCell ref="B323:C323"/>
    <mergeCell ref="D323:E323"/>
    <mergeCell ref="F323:G323"/>
    <mergeCell ref="I323:J323"/>
    <mergeCell ref="B322:C322"/>
    <mergeCell ref="D322:E322"/>
    <mergeCell ref="F322:G322"/>
    <mergeCell ref="I320:J320"/>
    <mergeCell ref="B321:C321"/>
    <mergeCell ref="D321:E321"/>
    <mergeCell ref="F321:G321"/>
    <mergeCell ref="I321:J321"/>
    <mergeCell ref="B320:C320"/>
    <mergeCell ref="D320:E320"/>
    <mergeCell ref="F320:G320"/>
    <mergeCell ref="I318:J318"/>
    <mergeCell ref="B319:C319"/>
    <mergeCell ref="D319:E319"/>
    <mergeCell ref="F319:G319"/>
    <mergeCell ref="I319:J319"/>
    <mergeCell ref="B318:C318"/>
    <mergeCell ref="D318:E318"/>
    <mergeCell ref="F318:G318"/>
    <mergeCell ref="I316:J316"/>
    <mergeCell ref="B317:C317"/>
    <mergeCell ref="D317:E317"/>
    <mergeCell ref="F317:G317"/>
    <mergeCell ref="I317:J317"/>
    <mergeCell ref="B316:C316"/>
    <mergeCell ref="D316:E316"/>
    <mergeCell ref="F316:G316"/>
    <mergeCell ref="B314:J314"/>
    <mergeCell ref="B315:C315"/>
    <mergeCell ref="D315:E315"/>
    <mergeCell ref="F315:G315"/>
    <mergeCell ref="I315:J315"/>
    <mergeCell ref="I312:J312"/>
    <mergeCell ref="B313:C313"/>
    <mergeCell ref="D313:E313"/>
    <mergeCell ref="F313:G313"/>
    <mergeCell ref="I313:J313"/>
    <mergeCell ref="B312:C312"/>
    <mergeCell ref="D312:E312"/>
    <mergeCell ref="F312:G312"/>
    <mergeCell ref="I310:J310"/>
    <mergeCell ref="B311:C311"/>
    <mergeCell ref="D311:E311"/>
    <mergeCell ref="F311:G311"/>
    <mergeCell ref="I311:J311"/>
    <mergeCell ref="B310:C310"/>
    <mergeCell ref="D310:E310"/>
    <mergeCell ref="F310:G310"/>
    <mergeCell ref="B308:J308"/>
    <mergeCell ref="B309:C309"/>
    <mergeCell ref="D309:E309"/>
    <mergeCell ref="F309:G309"/>
    <mergeCell ref="I309:J309"/>
    <mergeCell ref="I306:J306"/>
    <mergeCell ref="B307:C307"/>
    <mergeCell ref="D307:E307"/>
    <mergeCell ref="F307:G307"/>
    <mergeCell ref="I307:J307"/>
    <mergeCell ref="B306:C306"/>
    <mergeCell ref="D306:E306"/>
    <mergeCell ref="F306:G306"/>
    <mergeCell ref="I303:J303"/>
    <mergeCell ref="B304:J304"/>
    <mergeCell ref="B305:C305"/>
    <mergeCell ref="D305:E305"/>
    <mergeCell ref="F305:G305"/>
    <mergeCell ref="I305:J305"/>
    <mergeCell ref="B303:C303"/>
    <mergeCell ref="D303:E303"/>
    <mergeCell ref="F303:G303"/>
    <mergeCell ref="I301:J301"/>
    <mergeCell ref="B302:C302"/>
    <mergeCell ref="D302:E302"/>
    <mergeCell ref="F302:G302"/>
    <mergeCell ref="I302:J302"/>
    <mergeCell ref="B301:C301"/>
    <mergeCell ref="D301:E301"/>
    <mergeCell ref="F301:G301"/>
    <mergeCell ref="I299:J299"/>
    <mergeCell ref="B300:C300"/>
    <mergeCell ref="D300:E300"/>
    <mergeCell ref="F300:G300"/>
    <mergeCell ref="I300:J300"/>
    <mergeCell ref="B299:C299"/>
    <mergeCell ref="D299:E299"/>
    <mergeCell ref="F299:G299"/>
    <mergeCell ref="I297:J297"/>
    <mergeCell ref="B298:C298"/>
    <mergeCell ref="D298:E298"/>
    <mergeCell ref="F298:G298"/>
    <mergeCell ref="I298:J298"/>
    <mergeCell ref="B297:C297"/>
    <mergeCell ref="D297:E297"/>
    <mergeCell ref="F297:G297"/>
    <mergeCell ref="I295:J295"/>
    <mergeCell ref="B296:C296"/>
    <mergeCell ref="D296:E296"/>
    <mergeCell ref="F296:G296"/>
    <mergeCell ref="I296:J296"/>
    <mergeCell ref="B295:C295"/>
    <mergeCell ref="D295:E295"/>
    <mergeCell ref="F295:G295"/>
    <mergeCell ref="I293:J293"/>
    <mergeCell ref="B294:C294"/>
    <mergeCell ref="D294:E294"/>
    <mergeCell ref="F294:G294"/>
    <mergeCell ref="I294:J294"/>
    <mergeCell ref="B293:C293"/>
    <mergeCell ref="D293:E293"/>
    <mergeCell ref="F293:G293"/>
    <mergeCell ref="I291:J291"/>
    <mergeCell ref="B292:C292"/>
    <mergeCell ref="D292:E292"/>
    <mergeCell ref="F292:G292"/>
    <mergeCell ref="I292:J292"/>
    <mergeCell ref="B291:C291"/>
    <mergeCell ref="D291:E291"/>
    <mergeCell ref="F291:G291"/>
    <mergeCell ref="I289:J289"/>
    <mergeCell ref="B290:C290"/>
    <mergeCell ref="D290:E290"/>
    <mergeCell ref="F290:G290"/>
    <mergeCell ref="I290:J290"/>
    <mergeCell ref="B289:C289"/>
    <mergeCell ref="D289:E289"/>
    <mergeCell ref="F289:G289"/>
    <mergeCell ref="I287:J287"/>
    <mergeCell ref="B288:C288"/>
    <mergeCell ref="D288:E288"/>
    <mergeCell ref="F288:G288"/>
    <mergeCell ref="I288:J288"/>
    <mergeCell ref="B287:C287"/>
    <mergeCell ref="D287:E287"/>
    <mergeCell ref="F287:G287"/>
    <mergeCell ref="I285:J285"/>
    <mergeCell ref="B286:C286"/>
    <mergeCell ref="D286:E286"/>
    <mergeCell ref="F286:G286"/>
    <mergeCell ref="I286:J286"/>
    <mergeCell ref="B285:C285"/>
    <mergeCell ref="D285:E285"/>
    <mergeCell ref="F285:G285"/>
    <mergeCell ref="I283:J283"/>
    <mergeCell ref="B284:C284"/>
    <mergeCell ref="D284:E284"/>
    <mergeCell ref="F284:G284"/>
    <mergeCell ref="I284:J284"/>
    <mergeCell ref="B283:C283"/>
    <mergeCell ref="D283:E283"/>
    <mergeCell ref="F283:G283"/>
    <mergeCell ref="I281:J281"/>
    <mergeCell ref="B282:C282"/>
    <mergeCell ref="D282:E282"/>
    <mergeCell ref="F282:G282"/>
    <mergeCell ref="I282:J282"/>
    <mergeCell ref="B281:C281"/>
    <mergeCell ref="D281:E281"/>
    <mergeCell ref="F281:G281"/>
    <mergeCell ref="B279:J279"/>
    <mergeCell ref="B280:C280"/>
    <mergeCell ref="D280:E280"/>
    <mergeCell ref="F280:G280"/>
    <mergeCell ref="I280:J280"/>
    <mergeCell ref="I277:J277"/>
    <mergeCell ref="B278:C278"/>
    <mergeCell ref="D278:E278"/>
    <mergeCell ref="F278:G278"/>
    <mergeCell ref="I278:J278"/>
    <mergeCell ref="B277:C277"/>
    <mergeCell ref="D277:E277"/>
    <mergeCell ref="F277:G277"/>
    <mergeCell ref="I275:J275"/>
    <mergeCell ref="B276:C276"/>
    <mergeCell ref="D276:E276"/>
    <mergeCell ref="F276:G276"/>
    <mergeCell ref="I276:J276"/>
    <mergeCell ref="B275:C275"/>
    <mergeCell ref="D275:E275"/>
    <mergeCell ref="F275:G275"/>
    <mergeCell ref="B273:J273"/>
    <mergeCell ref="B274:C274"/>
    <mergeCell ref="D274:E274"/>
    <mergeCell ref="F274:G274"/>
    <mergeCell ref="I274:J274"/>
    <mergeCell ref="I271:J271"/>
    <mergeCell ref="B272:C272"/>
    <mergeCell ref="D272:E272"/>
    <mergeCell ref="F272:G272"/>
    <mergeCell ref="I272:J272"/>
    <mergeCell ref="B271:C271"/>
    <mergeCell ref="D271:E271"/>
    <mergeCell ref="F271:G271"/>
    <mergeCell ref="I268:J268"/>
    <mergeCell ref="B269:J269"/>
    <mergeCell ref="B270:C270"/>
    <mergeCell ref="D270:E270"/>
    <mergeCell ref="F270:G270"/>
    <mergeCell ref="I270:J270"/>
    <mergeCell ref="B268:C268"/>
    <mergeCell ref="D268:E268"/>
    <mergeCell ref="F268:G268"/>
    <mergeCell ref="I266:J266"/>
    <mergeCell ref="B267:C267"/>
    <mergeCell ref="D267:E267"/>
    <mergeCell ref="F267:G267"/>
    <mergeCell ref="I267:J267"/>
    <mergeCell ref="B266:C266"/>
    <mergeCell ref="D266:E266"/>
    <mergeCell ref="F266:G266"/>
    <mergeCell ref="B264:J264"/>
    <mergeCell ref="B265:C265"/>
    <mergeCell ref="D265:E265"/>
    <mergeCell ref="F265:G265"/>
    <mergeCell ref="I265:J265"/>
    <mergeCell ref="I262:J262"/>
    <mergeCell ref="B263:C263"/>
    <mergeCell ref="D263:E263"/>
    <mergeCell ref="F263:G263"/>
    <mergeCell ref="I263:J263"/>
    <mergeCell ref="B262:C262"/>
    <mergeCell ref="D262:E262"/>
    <mergeCell ref="F262:G262"/>
    <mergeCell ref="I260:J260"/>
    <mergeCell ref="B261:C261"/>
    <mergeCell ref="D261:E261"/>
    <mergeCell ref="F261:G261"/>
    <mergeCell ref="I261:J261"/>
    <mergeCell ref="B260:C260"/>
    <mergeCell ref="D260:E260"/>
    <mergeCell ref="F260:G260"/>
    <mergeCell ref="I257:J257"/>
    <mergeCell ref="B258:J258"/>
    <mergeCell ref="B259:C259"/>
    <mergeCell ref="D259:E259"/>
    <mergeCell ref="F259:G259"/>
    <mergeCell ref="I259:J259"/>
    <mergeCell ref="B257:C257"/>
    <mergeCell ref="D257:E257"/>
    <mergeCell ref="F257:G257"/>
    <mergeCell ref="I255:J255"/>
    <mergeCell ref="B256:C256"/>
    <mergeCell ref="D256:E256"/>
    <mergeCell ref="F256:G256"/>
    <mergeCell ref="I256:J256"/>
    <mergeCell ref="B255:C255"/>
    <mergeCell ref="D255:E255"/>
    <mergeCell ref="F255:G255"/>
    <mergeCell ref="I253:J253"/>
    <mergeCell ref="B254:C254"/>
    <mergeCell ref="D254:E254"/>
    <mergeCell ref="F254:G254"/>
    <mergeCell ref="I254:J254"/>
    <mergeCell ref="B253:C253"/>
    <mergeCell ref="D253:E253"/>
    <mergeCell ref="F253:G253"/>
    <mergeCell ref="I251:J251"/>
    <mergeCell ref="B252:C252"/>
    <mergeCell ref="D252:E252"/>
    <mergeCell ref="F252:G252"/>
    <mergeCell ref="I252:J252"/>
    <mergeCell ref="B251:C251"/>
    <mergeCell ref="D251:E251"/>
    <mergeCell ref="F251:G251"/>
    <mergeCell ref="I248:J248"/>
    <mergeCell ref="B249:J249"/>
    <mergeCell ref="B250:C250"/>
    <mergeCell ref="D250:E250"/>
    <mergeCell ref="F250:G250"/>
    <mergeCell ref="I250:J250"/>
    <mergeCell ref="B248:C248"/>
    <mergeCell ref="D248:E248"/>
    <mergeCell ref="F248:G248"/>
    <mergeCell ref="I246:J246"/>
    <mergeCell ref="B247:C247"/>
    <mergeCell ref="D247:E247"/>
    <mergeCell ref="F247:G247"/>
    <mergeCell ref="I247:J247"/>
    <mergeCell ref="B246:C246"/>
    <mergeCell ref="D246:E246"/>
    <mergeCell ref="F246:G246"/>
    <mergeCell ref="B244:J244"/>
    <mergeCell ref="B245:C245"/>
    <mergeCell ref="D245:E245"/>
    <mergeCell ref="F245:G245"/>
    <mergeCell ref="I245:J245"/>
    <mergeCell ref="I242:J242"/>
    <mergeCell ref="B243:C243"/>
    <mergeCell ref="D243:E243"/>
    <mergeCell ref="F243:G243"/>
    <mergeCell ref="I243:J243"/>
    <mergeCell ref="B242:C242"/>
    <mergeCell ref="D242:E242"/>
    <mergeCell ref="F242:G242"/>
    <mergeCell ref="I240:J240"/>
    <mergeCell ref="B241:C241"/>
    <mergeCell ref="D241:E241"/>
    <mergeCell ref="F241:G241"/>
    <mergeCell ref="I241:J241"/>
    <mergeCell ref="B240:C240"/>
    <mergeCell ref="D240:E240"/>
    <mergeCell ref="F240:G240"/>
    <mergeCell ref="B238:J238"/>
    <mergeCell ref="B239:C239"/>
    <mergeCell ref="D239:E239"/>
    <mergeCell ref="F239:G239"/>
    <mergeCell ref="I239:J239"/>
    <mergeCell ref="I236:J236"/>
    <mergeCell ref="B237:C237"/>
    <mergeCell ref="D237:E237"/>
    <mergeCell ref="F237:G237"/>
    <mergeCell ref="I237:J237"/>
    <mergeCell ref="B236:C236"/>
    <mergeCell ref="D236:E236"/>
    <mergeCell ref="F236:G236"/>
    <mergeCell ref="I234:J234"/>
    <mergeCell ref="B235:C235"/>
    <mergeCell ref="D235:E235"/>
    <mergeCell ref="F235:G235"/>
    <mergeCell ref="I235:J235"/>
    <mergeCell ref="B234:C234"/>
    <mergeCell ref="D234:E234"/>
    <mergeCell ref="F234:G234"/>
    <mergeCell ref="B232:J232"/>
    <mergeCell ref="B233:C233"/>
    <mergeCell ref="D233:E233"/>
    <mergeCell ref="F233:G233"/>
    <mergeCell ref="I233:J233"/>
    <mergeCell ref="I230:J230"/>
    <mergeCell ref="B231:C231"/>
    <mergeCell ref="D231:E231"/>
    <mergeCell ref="F231:G231"/>
    <mergeCell ref="I231:J231"/>
    <mergeCell ref="B230:C230"/>
    <mergeCell ref="D230:E230"/>
    <mergeCell ref="F230:G230"/>
    <mergeCell ref="I228:J228"/>
    <mergeCell ref="B229:C229"/>
    <mergeCell ref="D229:E229"/>
    <mergeCell ref="F229:G229"/>
    <mergeCell ref="I229:J229"/>
    <mergeCell ref="B228:C228"/>
    <mergeCell ref="D228:E228"/>
    <mergeCell ref="F228:G228"/>
    <mergeCell ref="I225:J225"/>
    <mergeCell ref="B226:J226"/>
    <mergeCell ref="B227:C227"/>
    <mergeCell ref="D227:E227"/>
    <mergeCell ref="F227:G227"/>
    <mergeCell ref="I227:J227"/>
    <mergeCell ref="B225:C225"/>
    <mergeCell ref="D225:E225"/>
    <mergeCell ref="F225:G225"/>
    <mergeCell ref="I223:J223"/>
    <mergeCell ref="B224:C224"/>
    <mergeCell ref="D224:E224"/>
    <mergeCell ref="F224:G224"/>
    <mergeCell ref="I224:J224"/>
    <mergeCell ref="B223:C223"/>
    <mergeCell ref="D223:E223"/>
    <mergeCell ref="F223:G223"/>
    <mergeCell ref="I221:J221"/>
    <mergeCell ref="B222:C222"/>
    <mergeCell ref="D222:E222"/>
    <mergeCell ref="F222:G222"/>
    <mergeCell ref="I222:J222"/>
    <mergeCell ref="B221:C221"/>
    <mergeCell ref="D221:E221"/>
    <mergeCell ref="F221:G221"/>
    <mergeCell ref="I219:J219"/>
    <mergeCell ref="B220:C220"/>
    <mergeCell ref="D220:E220"/>
    <mergeCell ref="F220:G220"/>
    <mergeCell ref="I220:J220"/>
    <mergeCell ref="B219:C219"/>
    <mergeCell ref="D219:E219"/>
    <mergeCell ref="F219:G219"/>
    <mergeCell ref="I217:J217"/>
    <mergeCell ref="B218:C218"/>
    <mergeCell ref="D218:E218"/>
    <mergeCell ref="F218:G218"/>
    <mergeCell ref="I218:J218"/>
    <mergeCell ref="B217:C217"/>
    <mergeCell ref="D217:E217"/>
    <mergeCell ref="F217:G217"/>
    <mergeCell ref="I215:J215"/>
    <mergeCell ref="B216:C216"/>
    <mergeCell ref="D216:E216"/>
    <mergeCell ref="F216:G216"/>
    <mergeCell ref="I216:J216"/>
    <mergeCell ref="B215:C215"/>
    <mergeCell ref="D215:E215"/>
    <mergeCell ref="F215:G215"/>
    <mergeCell ref="I213:J213"/>
    <mergeCell ref="B214:C214"/>
    <mergeCell ref="D214:E214"/>
    <mergeCell ref="F214:G214"/>
    <mergeCell ref="I214:J214"/>
    <mergeCell ref="B213:C213"/>
    <mergeCell ref="D213:E213"/>
    <mergeCell ref="F213:G213"/>
    <mergeCell ref="I211:J211"/>
    <mergeCell ref="B212:C212"/>
    <mergeCell ref="D212:E212"/>
    <mergeCell ref="F212:G212"/>
    <mergeCell ref="I212:J212"/>
    <mergeCell ref="B211:C211"/>
    <mergeCell ref="D211:E211"/>
    <mergeCell ref="F211:G211"/>
    <mergeCell ref="I209:J209"/>
    <mergeCell ref="B210:C210"/>
    <mergeCell ref="D210:E210"/>
    <mergeCell ref="F210:G210"/>
    <mergeCell ref="I210:J210"/>
    <mergeCell ref="B209:C209"/>
    <mergeCell ref="D209:E209"/>
    <mergeCell ref="F209:G209"/>
    <mergeCell ref="I207:J207"/>
    <mergeCell ref="B208:C208"/>
    <mergeCell ref="D208:E208"/>
    <mergeCell ref="F208:G208"/>
    <mergeCell ref="I208:J208"/>
    <mergeCell ref="B207:C207"/>
    <mergeCell ref="D207:E207"/>
    <mergeCell ref="F207:G207"/>
    <mergeCell ref="I205:J205"/>
    <mergeCell ref="B206:C206"/>
    <mergeCell ref="D206:E206"/>
    <mergeCell ref="F206:G206"/>
    <mergeCell ref="I206:J206"/>
    <mergeCell ref="B205:C205"/>
    <mergeCell ref="D205:E205"/>
    <mergeCell ref="F205:G205"/>
    <mergeCell ref="I203:J203"/>
    <mergeCell ref="B204:C204"/>
    <mergeCell ref="D204:E204"/>
    <mergeCell ref="F204:G204"/>
    <mergeCell ref="I204:J204"/>
    <mergeCell ref="B203:C203"/>
    <mergeCell ref="D203:E203"/>
    <mergeCell ref="F203:G203"/>
    <mergeCell ref="I201:J201"/>
    <mergeCell ref="B202:C202"/>
    <mergeCell ref="D202:E202"/>
    <mergeCell ref="F202:G202"/>
    <mergeCell ref="I202:J202"/>
    <mergeCell ref="B201:C201"/>
    <mergeCell ref="D201:E201"/>
    <mergeCell ref="F201:G201"/>
    <mergeCell ref="I198:J198"/>
    <mergeCell ref="B199:J199"/>
    <mergeCell ref="B200:C200"/>
    <mergeCell ref="D200:E200"/>
    <mergeCell ref="F200:G200"/>
    <mergeCell ref="I200:J200"/>
    <mergeCell ref="B198:C198"/>
    <mergeCell ref="D198:E198"/>
    <mergeCell ref="F198:G198"/>
    <mergeCell ref="I196:J196"/>
    <mergeCell ref="B197:C197"/>
    <mergeCell ref="D197:E197"/>
    <mergeCell ref="F197:G197"/>
    <mergeCell ref="I197:J197"/>
    <mergeCell ref="B196:C196"/>
    <mergeCell ref="D196:E196"/>
    <mergeCell ref="F196:G196"/>
    <mergeCell ref="I194:J194"/>
    <mergeCell ref="B195:C195"/>
    <mergeCell ref="D195:E195"/>
    <mergeCell ref="F195:G195"/>
    <mergeCell ref="I195:J195"/>
    <mergeCell ref="B194:C194"/>
    <mergeCell ref="D194:E194"/>
    <mergeCell ref="F194:G194"/>
    <mergeCell ref="I192:J192"/>
    <mergeCell ref="B193:C193"/>
    <mergeCell ref="D193:E193"/>
    <mergeCell ref="F193:G193"/>
    <mergeCell ref="I193:J193"/>
    <mergeCell ref="B192:C192"/>
    <mergeCell ref="D192:E192"/>
    <mergeCell ref="F192:G192"/>
    <mergeCell ref="I190:J190"/>
    <mergeCell ref="B191:C191"/>
    <mergeCell ref="D191:E191"/>
    <mergeCell ref="F191:G191"/>
    <mergeCell ref="I191:J191"/>
    <mergeCell ref="B190:C190"/>
    <mergeCell ref="D190:E190"/>
    <mergeCell ref="F190:G190"/>
    <mergeCell ref="I188:J188"/>
    <mergeCell ref="B189:C189"/>
    <mergeCell ref="D189:E189"/>
    <mergeCell ref="F189:G189"/>
    <mergeCell ref="I189:J189"/>
    <mergeCell ref="B188:C188"/>
    <mergeCell ref="D188:E188"/>
    <mergeCell ref="F188:G188"/>
    <mergeCell ref="I186:J186"/>
    <mergeCell ref="B187:C187"/>
    <mergeCell ref="D187:E187"/>
    <mergeCell ref="F187:G187"/>
    <mergeCell ref="I187:J187"/>
    <mergeCell ref="B186:C186"/>
    <mergeCell ref="D186:E186"/>
    <mergeCell ref="F186:G186"/>
    <mergeCell ref="I184:J184"/>
    <mergeCell ref="B185:C185"/>
    <mergeCell ref="D185:E185"/>
    <mergeCell ref="F185:G185"/>
    <mergeCell ref="I185:J185"/>
    <mergeCell ref="B184:C184"/>
    <mergeCell ref="D184:E184"/>
    <mergeCell ref="F184:G184"/>
    <mergeCell ref="I182:J182"/>
    <mergeCell ref="B183:C183"/>
    <mergeCell ref="D183:E183"/>
    <mergeCell ref="F183:G183"/>
    <mergeCell ref="I183:J183"/>
    <mergeCell ref="B182:C182"/>
    <mergeCell ref="D182:E182"/>
    <mergeCell ref="F182:G182"/>
    <mergeCell ref="I180:J180"/>
    <mergeCell ref="B181:C181"/>
    <mergeCell ref="D181:E181"/>
    <mergeCell ref="F181:G181"/>
    <mergeCell ref="I181:J181"/>
    <mergeCell ref="B180:C180"/>
    <mergeCell ref="D180:E180"/>
    <mergeCell ref="F180:G180"/>
    <mergeCell ref="I178:J178"/>
    <mergeCell ref="B179:C179"/>
    <mergeCell ref="D179:E179"/>
    <mergeCell ref="F179:G179"/>
    <mergeCell ref="I179:J179"/>
    <mergeCell ref="B178:C178"/>
    <mergeCell ref="D178:E178"/>
    <mergeCell ref="F178:G178"/>
    <mergeCell ref="I176:J176"/>
    <mergeCell ref="B177:C177"/>
    <mergeCell ref="D177:E177"/>
    <mergeCell ref="F177:G177"/>
    <mergeCell ref="I177:J177"/>
    <mergeCell ref="B176:C176"/>
    <mergeCell ref="D176:E176"/>
    <mergeCell ref="F176:G176"/>
    <mergeCell ref="I174:J174"/>
    <mergeCell ref="B175:C175"/>
    <mergeCell ref="D175:E175"/>
    <mergeCell ref="F175:G175"/>
    <mergeCell ref="I175:J175"/>
    <mergeCell ref="B174:C174"/>
    <mergeCell ref="D174:E174"/>
    <mergeCell ref="F174:G174"/>
    <mergeCell ref="I172:J172"/>
    <mergeCell ref="B173:C173"/>
    <mergeCell ref="D173:E173"/>
    <mergeCell ref="F173:G173"/>
    <mergeCell ref="I173:J173"/>
    <mergeCell ref="B172:C172"/>
    <mergeCell ref="D172:E172"/>
    <mergeCell ref="F172:G172"/>
    <mergeCell ref="I170:J170"/>
    <mergeCell ref="B171:C171"/>
    <mergeCell ref="D171:E171"/>
    <mergeCell ref="F171:G171"/>
    <mergeCell ref="I171:J171"/>
    <mergeCell ref="B170:C170"/>
    <mergeCell ref="D170:E170"/>
    <mergeCell ref="F170:G170"/>
    <mergeCell ref="I168:J168"/>
    <mergeCell ref="B169:C169"/>
    <mergeCell ref="D169:E169"/>
    <mergeCell ref="F169:G169"/>
    <mergeCell ref="I169:J169"/>
    <mergeCell ref="B168:C168"/>
    <mergeCell ref="D168:E168"/>
    <mergeCell ref="F168:G168"/>
    <mergeCell ref="I166:J166"/>
    <mergeCell ref="B167:C167"/>
    <mergeCell ref="D167:E167"/>
    <mergeCell ref="F167:G167"/>
    <mergeCell ref="I167:J167"/>
    <mergeCell ref="B166:C166"/>
    <mergeCell ref="D166:E166"/>
    <mergeCell ref="F166:G166"/>
    <mergeCell ref="I164:J164"/>
    <mergeCell ref="B165:C165"/>
    <mergeCell ref="D165:E165"/>
    <mergeCell ref="F165:G165"/>
    <mergeCell ref="I165:J165"/>
    <mergeCell ref="B164:C164"/>
    <mergeCell ref="D164:E164"/>
    <mergeCell ref="F164:G164"/>
    <mergeCell ref="I162:J162"/>
    <mergeCell ref="B163:C163"/>
    <mergeCell ref="D163:E163"/>
    <mergeCell ref="F163:G163"/>
    <mergeCell ref="I163:J163"/>
    <mergeCell ref="B162:C162"/>
    <mergeCell ref="D162:E162"/>
    <mergeCell ref="F162:G162"/>
    <mergeCell ref="I159:J159"/>
    <mergeCell ref="B160:J160"/>
    <mergeCell ref="B161:C161"/>
    <mergeCell ref="D161:E161"/>
    <mergeCell ref="F161:G161"/>
    <mergeCell ref="I161:J161"/>
    <mergeCell ref="B159:C159"/>
    <mergeCell ref="D159:E159"/>
    <mergeCell ref="F159:G159"/>
    <mergeCell ref="I157:J157"/>
    <mergeCell ref="B158:C158"/>
    <mergeCell ref="D158:E158"/>
    <mergeCell ref="F158:G158"/>
    <mergeCell ref="I158:J158"/>
    <mergeCell ref="B157:C157"/>
    <mergeCell ref="D157:E157"/>
    <mergeCell ref="F157:G157"/>
    <mergeCell ref="I155:J155"/>
    <mergeCell ref="B156:C156"/>
    <mergeCell ref="D156:E156"/>
    <mergeCell ref="F156:G156"/>
    <mergeCell ref="I156:J156"/>
    <mergeCell ref="B155:C155"/>
    <mergeCell ref="D155:E155"/>
    <mergeCell ref="F155:G155"/>
    <mergeCell ref="I153:J153"/>
    <mergeCell ref="B154:C154"/>
    <mergeCell ref="D154:E154"/>
    <mergeCell ref="F154:G154"/>
    <mergeCell ref="I154:J154"/>
    <mergeCell ref="B153:C153"/>
    <mergeCell ref="D153:E153"/>
    <mergeCell ref="F153:G153"/>
    <mergeCell ref="I151:J151"/>
    <mergeCell ref="B152:C152"/>
    <mergeCell ref="D152:E152"/>
    <mergeCell ref="F152:G152"/>
    <mergeCell ref="I152:J152"/>
    <mergeCell ref="B151:C151"/>
    <mergeCell ref="D151:E151"/>
    <mergeCell ref="F151:G151"/>
    <mergeCell ref="I149:J149"/>
    <mergeCell ref="B150:C150"/>
    <mergeCell ref="D150:E150"/>
    <mergeCell ref="F150:G150"/>
    <mergeCell ref="I150:J150"/>
    <mergeCell ref="B149:C149"/>
    <mergeCell ref="D149:E149"/>
    <mergeCell ref="F149:G149"/>
    <mergeCell ref="I147:J147"/>
    <mergeCell ref="B148:C148"/>
    <mergeCell ref="D148:E148"/>
    <mergeCell ref="F148:G148"/>
    <mergeCell ref="I148:J148"/>
    <mergeCell ref="B147:C147"/>
    <mergeCell ref="D147:E147"/>
    <mergeCell ref="F147:G147"/>
    <mergeCell ref="I145:J145"/>
    <mergeCell ref="B146:C146"/>
    <mergeCell ref="D146:E146"/>
    <mergeCell ref="F146:G146"/>
    <mergeCell ref="I146:J146"/>
    <mergeCell ref="B145:C145"/>
    <mergeCell ref="D145:E145"/>
    <mergeCell ref="F145:G145"/>
    <mergeCell ref="I143:J143"/>
    <mergeCell ref="B144:C144"/>
    <mergeCell ref="D144:E144"/>
    <mergeCell ref="F144:G144"/>
    <mergeCell ref="I144:J144"/>
    <mergeCell ref="B143:C143"/>
    <mergeCell ref="D143:E143"/>
    <mergeCell ref="F143:G143"/>
    <mergeCell ref="I141:J141"/>
    <mergeCell ref="B142:C142"/>
    <mergeCell ref="D142:E142"/>
    <mergeCell ref="F142:G142"/>
    <mergeCell ref="I142:J142"/>
    <mergeCell ref="B141:C141"/>
    <mergeCell ref="D141:E141"/>
    <mergeCell ref="F141:G141"/>
    <mergeCell ref="I139:J139"/>
    <mergeCell ref="B140:C140"/>
    <mergeCell ref="D140:E140"/>
    <mergeCell ref="F140:G140"/>
    <mergeCell ref="I140:J140"/>
    <mergeCell ref="B139:C139"/>
    <mergeCell ref="D139:E139"/>
    <mergeCell ref="F139:G139"/>
    <mergeCell ref="I137:J137"/>
    <mergeCell ref="B138:C138"/>
    <mergeCell ref="D138:E138"/>
    <mergeCell ref="F138:G138"/>
    <mergeCell ref="I138:J138"/>
    <mergeCell ref="B137:C137"/>
    <mergeCell ref="D137:E137"/>
    <mergeCell ref="F137:G137"/>
    <mergeCell ref="I135:J135"/>
    <mergeCell ref="B136:C136"/>
    <mergeCell ref="D136:E136"/>
    <mergeCell ref="F136:G136"/>
    <mergeCell ref="I136:J136"/>
    <mergeCell ref="B135:C135"/>
    <mergeCell ref="D135:E135"/>
    <mergeCell ref="F135:G135"/>
    <mergeCell ref="I133:J133"/>
    <mergeCell ref="B134:C134"/>
    <mergeCell ref="D134:E134"/>
    <mergeCell ref="F134:G134"/>
    <mergeCell ref="I134:J134"/>
    <mergeCell ref="B133:C133"/>
    <mergeCell ref="D133:E133"/>
    <mergeCell ref="F133:G133"/>
    <mergeCell ref="I131:J131"/>
    <mergeCell ref="B132:C132"/>
    <mergeCell ref="D132:E132"/>
    <mergeCell ref="F132:G132"/>
    <mergeCell ref="I132:J132"/>
    <mergeCell ref="B131:C131"/>
    <mergeCell ref="D131:E131"/>
    <mergeCell ref="F131:G131"/>
    <mergeCell ref="I129:J129"/>
    <mergeCell ref="B130:C130"/>
    <mergeCell ref="D130:E130"/>
    <mergeCell ref="F130:G130"/>
    <mergeCell ref="I130:J130"/>
    <mergeCell ref="B129:C129"/>
    <mergeCell ref="D129:E129"/>
    <mergeCell ref="F129:G129"/>
    <mergeCell ref="I127:J127"/>
    <mergeCell ref="B128:C128"/>
    <mergeCell ref="D128:E128"/>
    <mergeCell ref="F128:G128"/>
    <mergeCell ref="I128:J128"/>
    <mergeCell ref="B127:C127"/>
    <mergeCell ref="D127:E127"/>
    <mergeCell ref="F127:G127"/>
    <mergeCell ref="I125:J125"/>
    <mergeCell ref="B126:C126"/>
    <mergeCell ref="D126:E126"/>
    <mergeCell ref="F126:G126"/>
    <mergeCell ref="I126:J126"/>
    <mergeCell ref="B125:C125"/>
    <mergeCell ref="D125:E125"/>
    <mergeCell ref="F125:G125"/>
    <mergeCell ref="I123:J123"/>
    <mergeCell ref="B124:C124"/>
    <mergeCell ref="D124:E124"/>
    <mergeCell ref="F124:G124"/>
    <mergeCell ref="I124:J124"/>
    <mergeCell ref="B123:C123"/>
    <mergeCell ref="D123:E123"/>
    <mergeCell ref="F123:G123"/>
    <mergeCell ref="I121:J121"/>
    <mergeCell ref="B122:C122"/>
    <mergeCell ref="D122:E122"/>
    <mergeCell ref="F122:G122"/>
    <mergeCell ref="I122:J122"/>
    <mergeCell ref="B121:C121"/>
    <mergeCell ref="D121:E121"/>
    <mergeCell ref="F121:G121"/>
    <mergeCell ref="I119:J119"/>
    <mergeCell ref="B120:C120"/>
    <mergeCell ref="D120:E120"/>
    <mergeCell ref="F120:G120"/>
    <mergeCell ref="I120:J120"/>
    <mergeCell ref="B119:C119"/>
    <mergeCell ref="D119:E119"/>
    <mergeCell ref="F119:G119"/>
    <mergeCell ref="I117:J117"/>
    <mergeCell ref="B118:C118"/>
    <mergeCell ref="D118:E118"/>
    <mergeCell ref="F118:G118"/>
    <mergeCell ref="I118:J118"/>
    <mergeCell ref="B117:C117"/>
    <mergeCell ref="D117:E117"/>
    <mergeCell ref="F117:G117"/>
    <mergeCell ref="I115:J115"/>
    <mergeCell ref="B116:C116"/>
    <mergeCell ref="D116:E116"/>
    <mergeCell ref="F116:G116"/>
    <mergeCell ref="I116:J116"/>
    <mergeCell ref="B115:C115"/>
    <mergeCell ref="D115:E115"/>
    <mergeCell ref="F115:G115"/>
    <mergeCell ref="I113:J113"/>
    <mergeCell ref="B114:C114"/>
    <mergeCell ref="D114:E114"/>
    <mergeCell ref="F114:G114"/>
    <mergeCell ref="I114:J114"/>
    <mergeCell ref="B113:C113"/>
    <mergeCell ref="D113:E113"/>
    <mergeCell ref="F113:G113"/>
    <mergeCell ref="I111:J111"/>
    <mergeCell ref="B112:C112"/>
    <mergeCell ref="D112:E112"/>
    <mergeCell ref="F112:G112"/>
    <mergeCell ref="I112:J112"/>
    <mergeCell ref="B111:C111"/>
    <mergeCell ref="D111:E111"/>
    <mergeCell ref="F111:G111"/>
    <mergeCell ref="I109:J109"/>
    <mergeCell ref="B110:C110"/>
    <mergeCell ref="D110:E110"/>
    <mergeCell ref="F110:G110"/>
    <mergeCell ref="I110:J110"/>
    <mergeCell ref="B109:C109"/>
    <mergeCell ref="D109:E109"/>
    <mergeCell ref="F109:G109"/>
    <mergeCell ref="I107:J107"/>
    <mergeCell ref="B108:C108"/>
    <mergeCell ref="D108:E108"/>
    <mergeCell ref="F108:G108"/>
    <mergeCell ref="I108:J108"/>
    <mergeCell ref="B107:C107"/>
    <mergeCell ref="D107:E107"/>
    <mergeCell ref="F107:G107"/>
    <mergeCell ref="I105:J105"/>
    <mergeCell ref="B106:C106"/>
    <mergeCell ref="D106:E106"/>
    <mergeCell ref="F106:G106"/>
    <mergeCell ref="I106:J106"/>
    <mergeCell ref="B105:C105"/>
    <mergeCell ref="D105:E105"/>
    <mergeCell ref="F105:G105"/>
    <mergeCell ref="I103:J103"/>
    <mergeCell ref="B104:C104"/>
    <mergeCell ref="D104:E104"/>
    <mergeCell ref="F104:G104"/>
    <mergeCell ref="I104:J104"/>
    <mergeCell ref="B103:C103"/>
    <mergeCell ref="D103:E103"/>
    <mergeCell ref="F103:G103"/>
    <mergeCell ref="I101:J101"/>
    <mergeCell ref="B102:C102"/>
    <mergeCell ref="D102:E102"/>
    <mergeCell ref="F102:G102"/>
    <mergeCell ref="I102:J102"/>
    <mergeCell ref="B101:C101"/>
    <mergeCell ref="D101:E101"/>
    <mergeCell ref="F101:G101"/>
    <mergeCell ref="I99:J99"/>
    <mergeCell ref="B100:C100"/>
    <mergeCell ref="D100:E100"/>
    <mergeCell ref="F100:G100"/>
    <mergeCell ref="I100:J100"/>
    <mergeCell ref="B99:C99"/>
    <mergeCell ref="D99:E99"/>
    <mergeCell ref="F99:G99"/>
    <mergeCell ref="I97:J97"/>
    <mergeCell ref="B98:C98"/>
    <mergeCell ref="D98:E98"/>
    <mergeCell ref="F98:G98"/>
    <mergeCell ref="I98:J98"/>
    <mergeCell ref="B97:C97"/>
    <mergeCell ref="D97:E97"/>
    <mergeCell ref="F97:G97"/>
    <mergeCell ref="I95:J95"/>
    <mergeCell ref="B96:C96"/>
    <mergeCell ref="D96:E96"/>
    <mergeCell ref="F96:G96"/>
    <mergeCell ref="I96:J96"/>
    <mergeCell ref="B95:C95"/>
    <mergeCell ref="D95:E95"/>
    <mergeCell ref="F95:G95"/>
    <mergeCell ref="I93:J93"/>
    <mergeCell ref="B94:C94"/>
    <mergeCell ref="D94:E94"/>
    <mergeCell ref="F94:G94"/>
    <mergeCell ref="I94:J94"/>
    <mergeCell ref="B93:C93"/>
    <mergeCell ref="D93:E93"/>
    <mergeCell ref="F93:G93"/>
    <mergeCell ref="I91:J91"/>
    <mergeCell ref="B92:C92"/>
    <mergeCell ref="D92:E92"/>
    <mergeCell ref="F92:G92"/>
    <mergeCell ref="I92:J92"/>
    <mergeCell ref="B91:C91"/>
    <mergeCell ref="D91:E91"/>
    <mergeCell ref="F91:G91"/>
    <mergeCell ref="I89:J89"/>
    <mergeCell ref="B90:C90"/>
    <mergeCell ref="D90:E90"/>
    <mergeCell ref="F90:G90"/>
    <mergeCell ref="I90:J90"/>
    <mergeCell ref="B89:C89"/>
    <mergeCell ref="D89:E89"/>
    <mergeCell ref="F89:G89"/>
    <mergeCell ref="I87:J87"/>
    <mergeCell ref="B88:C88"/>
    <mergeCell ref="D88:E88"/>
    <mergeCell ref="F88:G88"/>
    <mergeCell ref="I88:J88"/>
    <mergeCell ref="B87:C87"/>
    <mergeCell ref="D87:E87"/>
    <mergeCell ref="F87:G87"/>
    <mergeCell ref="I85:J85"/>
    <mergeCell ref="B86:C86"/>
    <mergeCell ref="D86:E86"/>
    <mergeCell ref="F86:G86"/>
    <mergeCell ref="I86:J86"/>
    <mergeCell ref="B85:C85"/>
    <mergeCell ref="D85:E85"/>
    <mergeCell ref="F85:G85"/>
    <mergeCell ref="I83:J83"/>
    <mergeCell ref="B84:C84"/>
    <mergeCell ref="D84:E84"/>
    <mergeCell ref="F84:G84"/>
    <mergeCell ref="I84:J84"/>
    <mergeCell ref="B83:C83"/>
    <mergeCell ref="D83:E83"/>
    <mergeCell ref="F83:G83"/>
    <mergeCell ref="I81:J81"/>
    <mergeCell ref="B82:C82"/>
    <mergeCell ref="D82:E82"/>
    <mergeCell ref="F82:G82"/>
    <mergeCell ref="I82:J82"/>
    <mergeCell ref="B81:C81"/>
    <mergeCell ref="D81:E81"/>
    <mergeCell ref="F81:G81"/>
    <mergeCell ref="I79:J79"/>
    <mergeCell ref="B80:C80"/>
    <mergeCell ref="D80:E80"/>
    <mergeCell ref="F80:G80"/>
    <mergeCell ref="I80:J80"/>
    <mergeCell ref="B79:C79"/>
    <mergeCell ref="D79:E79"/>
    <mergeCell ref="F79:G79"/>
    <mergeCell ref="I77:J77"/>
    <mergeCell ref="B78:C78"/>
    <mergeCell ref="D78:E78"/>
    <mergeCell ref="F78:G78"/>
    <mergeCell ref="I78:J78"/>
    <mergeCell ref="B77:C77"/>
    <mergeCell ref="D77:E77"/>
    <mergeCell ref="F77:G77"/>
    <mergeCell ref="I75:J75"/>
    <mergeCell ref="B76:C76"/>
    <mergeCell ref="D76:E76"/>
    <mergeCell ref="F76:G76"/>
    <mergeCell ref="I76:J76"/>
    <mergeCell ref="B75:C75"/>
    <mergeCell ref="D75:E75"/>
    <mergeCell ref="F75:G75"/>
    <mergeCell ref="I73:J73"/>
    <mergeCell ref="B74:C74"/>
    <mergeCell ref="D74:E74"/>
    <mergeCell ref="F74:G74"/>
    <mergeCell ref="I74:J74"/>
    <mergeCell ref="B73:C73"/>
    <mergeCell ref="D73:E73"/>
    <mergeCell ref="F73:G73"/>
    <mergeCell ref="I71:J71"/>
    <mergeCell ref="B72:C72"/>
    <mergeCell ref="D72:E72"/>
    <mergeCell ref="F72:G72"/>
    <mergeCell ref="I72:J72"/>
    <mergeCell ref="B71:C71"/>
    <mergeCell ref="D71:E71"/>
    <mergeCell ref="F71:G71"/>
    <mergeCell ref="I69:J69"/>
    <mergeCell ref="B70:C70"/>
    <mergeCell ref="D70:E70"/>
    <mergeCell ref="F70:G70"/>
    <mergeCell ref="I70:J70"/>
    <mergeCell ref="B69:C69"/>
    <mergeCell ref="D69:E69"/>
    <mergeCell ref="F69:G69"/>
    <mergeCell ref="I67:J67"/>
    <mergeCell ref="B68:C68"/>
    <mergeCell ref="D68:E68"/>
    <mergeCell ref="F68:G68"/>
    <mergeCell ref="I68:J68"/>
    <mergeCell ref="B67:C67"/>
    <mergeCell ref="D67:E67"/>
    <mergeCell ref="F67:G67"/>
    <mergeCell ref="I65:J65"/>
    <mergeCell ref="B66:C66"/>
    <mergeCell ref="D66:E66"/>
    <mergeCell ref="F66:G66"/>
    <mergeCell ref="I66:J66"/>
    <mergeCell ref="B65:C65"/>
    <mergeCell ref="D65:E65"/>
    <mergeCell ref="F65:G65"/>
    <mergeCell ref="I63:J63"/>
    <mergeCell ref="B64:C64"/>
    <mergeCell ref="D64:E64"/>
    <mergeCell ref="F64:G64"/>
    <mergeCell ref="I64:J64"/>
    <mergeCell ref="B63:C63"/>
    <mergeCell ref="D63:E63"/>
    <mergeCell ref="F63:G63"/>
    <mergeCell ref="I61:J61"/>
    <mergeCell ref="B62:C62"/>
    <mergeCell ref="D62:E62"/>
    <mergeCell ref="F62:G62"/>
    <mergeCell ref="I62:J62"/>
    <mergeCell ref="B61:C61"/>
    <mergeCell ref="D61:E61"/>
    <mergeCell ref="F61:G61"/>
    <mergeCell ref="I59:J59"/>
    <mergeCell ref="B60:C60"/>
    <mergeCell ref="D60:E60"/>
    <mergeCell ref="F60:G60"/>
    <mergeCell ref="I60:J60"/>
    <mergeCell ref="B59:C59"/>
    <mergeCell ref="D59:E59"/>
    <mergeCell ref="F59:G59"/>
    <mergeCell ref="I57:J57"/>
    <mergeCell ref="B58:C58"/>
    <mergeCell ref="D58:E58"/>
    <mergeCell ref="F58:G58"/>
    <mergeCell ref="I58:J58"/>
    <mergeCell ref="B57:C57"/>
    <mergeCell ref="D57:E57"/>
    <mergeCell ref="F57:G57"/>
    <mergeCell ref="I55:J55"/>
    <mergeCell ref="B56:C56"/>
    <mergeCell ref="D56:E56"/>
    <mergeCell ref="F56:G56"/>
    <mergeCell ref="I56:J56"/>
    <mergeCell ref="B55:C55"/>
    <mergeCell ref="D55:E55"/>
    <mergeCell ref="F55:G55"/>
    <mergeCell ref="I53:J53"/>
    <mergeCell ref="B54:C54"/>
    <mergeCell ref="D54:E54"/>
    <mergeCell ref="F54:G54"/>
    <mergeCell ref="I54:J54"/>
    <mergeCell ref="B53:C53"/>
    <mergeCell ref="D53:E53"/>
    <mergeCell ref="F53:G53"/>
    <mergeCell ref="I51:J51"/>
    <mergeCell ref="B52:C52"/>
    <mergeCell ref="D52:E52"/>
    <mergeCell ref="F52:G52"/>
    <mergeCell ref="I52:J52"/>
    <mergeCell ref="B51:C51"/>
    <mergeCell ref="D51:E51"/>
    <mergeCell ref="F51:G51"/>
    <mergeCell ref="I49:J49"/>
    <mergeCell ref="B50:C50"/>
    <mergeCell ref="D50:E50"/>
    <mergeCell ref="F50:G50"/>
    <mergeCell ref="I50:J50"/>
    <mergeCell ref="B49:C49"/>
    <mergeCell ref="D49:E49"/>
    <mergeCell ref="F49:G49"/>
    <mergeCell ref="I47:J47"/>
    <mergeCell ref="B48:C48"/>
    <mergeCell ref="D48:E48"/>
    <mergeCell ref="F48:G48"/>
    <mergeCell ref="I48:J48"/>
    <mergeCell ref="B47:C47"/>
    <mergeCell ref="D47:E47"/>
    <mergeCell ref="F47:G47"/>
    <mergeCell ref="I45:J45"/>
    <mergeCell ref="B46:C46"/>
    <mergeCell ref="D46:E46"/>
    <mergeCell ref="F46:G46"/>
    <mergeCell ref="I46:J46"/>
    <mergeCell ref="B45:C45"/>
    <mergeCell ref="D45:E45"/>
    <mergeCell ref="F45:G45"/>
    <mergeCell ref="I43:J43"/>
    <mergeCell ref="B44:C44"/>
    <mergeCell ref="D44:E44"/>
    <mergeCell ref="F44:G44"/>
    <mergeCell ref="I44:J44"/>
    <mergeCell ref="B43:C43"/>
    <mergeCell ref="D43:E43"/>
    <mergeCell ref="F43:G43"/>
    <mergeCell ref="I41:J41"/>
    <mergeCell ref="B42:C42"/>
    <mergeCell ref="D42:E42"/>
    <mergeCell ref="F42:G42"/>
    <mergeCell ref="I42:J42"/>
    <mergeCell ref="B41:C41"/>
    <mergeCell ref="D41:E41"/>
    <mergeCell ref="F41:G41"/>
    <mergeCell ref="I39:J39"/>
    <mergeCell ref="B40:C40"/>
    <mergeCell ref="D40:E40"/>
    <mergeCell ref="F40:G40"/>
    <mergeCell ref="I40:J40"/>
    <mergeCell ref="B39:C39"/>
    <mergeCell ref="D39:E39"/>
    <mergeCell ref="F39:G39"/>
    <mergeCell ref="B37:J37"/>
    <mergeCell ref="B38:C38"/>
    <mergeCell ref="D38:E38"/>
    <mergeCell ref="F38:G38"/>
    <mergeCell ref="I38:J38"/>
    <mergeCell ref="I35:J35"/>
    <mergeCell ref="B36:C36"/>
    <mergeCell ref="D36:E36"/>
    <mergeCell ref="F36:G36"/>
    <mergeCell ref="I36:J36"/>
    <mergeCell ref="B35:C35"/>
    <mergeCell ref="D35:E35"/>
    <mergeCell ref="F35:G35"/>
    <mergeCell ref="I33:J33"/>
    <mergeCell ref="B34:C34"/>
    <mergeCell ref="D34:E34"/>
    <mergeCell ref="F34:G34"/>
    <mergeCell ref="I34:J34"/>
    <mergeCell ref="B33:C33"/>
    <mergeCell ref="D33:E33"/>
    <mergeCell ref="F33:G33"/>
    <mergeCell ref="I31:J31"/>
    <mergeCell ref="B32:C32"/>
    <mergeCell ref="D32:E32"/>
    <mergeCell ref="F32:G32"/>
    <mergeCell ref="I32:J32"/>
    <mergeCell ref="B31:C31"/>
    <mergeCell ref="D31:E31"/>
    <mergeCell ref="F31:G31"/>
    <mergeCell ref="I29:J29"/>
    <mergeCell ref="B30:C30"/>
    <mergeCell ref="D30:E30"/>
    <mergeCell ref="F30:G30"/>
    <mergeCell ref="I30:J30"/>
    <mergeCell ref="B29:C29"/>
    <mergeCell ref="D29:E29"/>
    <mergeCell ref="F29:G29"/>
    <mergeCell ref="I27:J27"/>
    <mergeCell ref="B28:C28"/>
    <mergeCell ref="D28:E28"/>
    <mergeCell ref="F28:G28"/>
    <mergeCell ref="I28:J28"/>
    <mergeCell ref="B27:C27"/>
    <mergeCell ref="D27:E27"/>
    <mergeCell ref="F27:G27"/>
    <mergeCell ref="I25:J25"/>
    <mergeCell ref="B26:C26"/>
    <mergeCell ref="D26:E26"/>
    <mergeCell ref="F26:G26"/>
    <mergeCell ref="I26:J26"/>
    <mergeCell ref="B25:C25"/>
    <mergeCell ref="D25:E25"/>
    <mergeCell ref="F25:G25"/>
    <mergeCell ref="I23:J23"/>
    <mergeCell ref="B24:C24"/>
    <mergeCell ref="D24:E24"/>
    <mergeCell ref="F24:G24"/>
    <mergeCell ref="I24:J24"/>
    <mergeCell ref="B23:C23"/>
    <mergeCell ref="D23:E23"/>
    <mergeCell ref="F23:G23"/>
    <mergeCell ref="I21:J21"/>
    <mergeCell ref="B22:C22"/>
    <mergeCell ref="D22:E22"/>
    <mergeCell ref="F22:G22"/>
    <mergeCell ref="I22:J22"/>
    <mergeCell ref="B21:C21"/>
    <mergeCell ref="D21:E21"/>
    <mergeCell ref="F21:G21"/>
    <mergeCell ref="I18:J18"/>
    <mergeCell ref="B19:J19"/>
    <mergeCell ref="B20:C20"/>
    <mergeCell ref="D20:E20"/>
    <mergeCell ref="F20:G20"/>
    <mergeCell ref="I20:J20"/>
    <mergeCell ref="B18:C18"/>
    <mergeCell ref="D18:E18"/>
    <mergeCell ref="F18:G18"/>
    <mergeCell ref="F14:G14"/>
    <mergeCell ref="I16:J16"/>
    <mergeCell ref="B17:C17"/>
    <mergeCell ref="D17:E17"/>
    <mergeCell ref="F17:G17"/>
    <mergeCell ref="I17:J17"/>
    <mergeCell ref="B16:C16"/>
    <mergeCell ref="D16:E16"/>
    <mergeCell ref="F16:G16"/>
    <mergeCell ref="D3:F3"/>
    <mergeCell ref="B13:J13"/>
    <mergeCell ref="D10:E10"/>
    <mergeCell ref="I14:J14"/>
    <mergeCell ref="B15:C15"/>
    <mergeCell ref="D15:E15"/>
    <mergeCell ref="F15:G15"/>
    <mergeCell ref="I15:J15"/>
    <mergeCell ref="B14:C14"/>
    <mergeCell ref="D14:E14"/>
  </mergeCells>
  <pageMargins left="0.25" right="0.25" top="0.25" bottom="0.25" header="0.25" footer="0.25"/>
  <pageSetup paperSize="9" orientation="landscape" horizontalDpi="0" verticalDpi="0"/>
  <headerFooter alignWithMargins="0">
    <oddFooter>&amp;L&amp;C&amp;R</oddFooter>
  </headerFooter>
  <drawing r:id="rId1"/>
</worksheet>
</file>

<file path=xl/worksheets/sheet9.xml><?xml version="1.0" encoding="utf-8"?>
<worksheet xmlns="http://schemas.openxmlformats.org/spreadsheetml/2006/main" xmlns:r="http://schemas.openxmlformats.org/officeDocument/2006/relationships">
  <dimension ref="B1:J92"/>
  <sheetViews>
    <sheetView showGridLines="0" tabSelected="1" workbookViewId="0">
      <selection activeCell="H25" sqref="H25"/>
    </sheetView>
  </sheetViews>
  <sheetFormatPr defaultRowHeight="12.75"/>
  <cols>
    <col min="1" max="1" width="2.28515625" style="236" customWidth="1"/>
    <col min="2" max="2" width="0" style="236" hidden="1" customWidth="1"/>
    <col min="3" max="3" width="6" style="236" customWidth="1"/>
    <col min="4" max="4" width="6.5703125" style="236" customWidth="1"/>
    <col min="5" max="5" width="58.5703125" style="236" customWidth="1"/>
    <col min="6" max="7" width="11.140625" style="236" customWidth="1"/>
    <col min="8" max="8" width="18.85546875" style="236" customWidth="1"/>
    <col min="9" max="9" width="26.85546875" style="236" customWidth="1"/>
    <col min="10" max="10" width="5" style="236" customWidth="1"/>
    <col min="11" max="11" width="0.85546875" style="236" customWidth="1"/>
    <col min="12" max="12" width="1.42578125" style="236" customWidth="1"/>
    <col min="13" max="256" width="9.140625" style="236"/>
    <col min="257" max="257" width="2.28515625" style="236" customWidth="1"/>
    <col min="258" max="258" width="0" style="236" hidden="1" customWidth="1"/>
    <col min="259" max="259" width="6" style="236" customWidth="1"/>
    <col min="260" max="260" width="6.5703125" style="236" customWidth="1"/>
    <col min="261" max="261" width="58.5703125" style="236" customWidth="1"/>
    <col min="262" max="263" width="11.140625" style="236" customWidth="1"/>
    <col min="264" max="264" width="18.85546875" style="236" customWidth="1"/>
    <col min="265" max="265" width="26.85546875" style="236" customWidth="1"/>
    <col min="266" max="266" width="5" style="236" customWidth="1"/>
    <col min="267" max="267" width="0.85546875" style="236" customWidth="1"/>
    <col min="268" max="268" width="1.42578125" style="236" customWidth="1"/>
    <col min="269" max="512" width="9.140625" style="236"/>
    <col min="513" max="513" width="2.28515625" style="236" customWidth="1"/>
    <col min="514" max="514" width="0" style="236" hidden="1" customWidth="1"/>
    <col min="515" max="515" width="6" style="236" customWidth="1"/>
    <col min="516" max="516" width="6.5703125" style="236" customWidth="1"/>
    <col min="517" max="517" width="58.5703125" style="236" customWidth="1"/>
    <col min="518" max="519" width="11.140625" style="236" customWidth="1"/>
    <col min="520" max="520" width="18.85546875" style="236" customWidth="1"/>
    <col min="521" max="521" width="26.85546875" style="236" customWidth="1"/>
    <col min="522" max="522" width="5" style="236" customWidth="1"/>
    <col min="523" max="523" width="0.85546875" style="236" customWidth="1"/>
    <col min="524" max="524" width="1.42578125" style="236" customWidth="1"/>
    <col min="525" max="768" width="9.140625" style="236"/>
    <col min="769" max="769" width="2.28515625" style="236" customWidth="1"/>
    <col min="770" max="770" width="0" style="236" hidden="1" customWidth="1"/>
    <col min="771" max="771" width="6" style="236" customWidth="1"/>
    <col min="772" max="772" width="6.5703125" style="236" customWidth="1"/>
    <col min="773" max="773" width="58.5703125" style="236" customWidth="1"/>
    <col min="774" max="775" width="11.140625" style="236" customWidth="1"/>
    <col min="776" max="776" width="18.85546875" style="236" customWidth="1"/>
    <col min="777" max="777" width="26.85546875" style="236" customWidth="1"/>
    <col min="778" max="778" width="5" style="236" customWidth="1"/>
    <col min="779" max="779" width="0.85546875" style="236" customWidth="1"/>
    <col min="780" max="780" width="1.42578125" style="236" customWidth="1"/>
    <col min="781" max="1024" width="9.140625" style="236"/>
    <col min="1025" max="1025" width="2.28515625" style="236" customWidth="1"/>
    <col min="1026" max="1026" width="0" style="236" hidden="1" customWidth="1"/>
    <col min="1027" max="1027" width="6" style="236" customWidth="1"/>
    <col min="1028" max="1028" width="6.5703125" style="236" customWidth="1"/>
    <col min="1029" max="1029" width="58.5703125" style="236" customWidth="1"/>
    <col min="1030" max="1031" width="11.140625" style="236" customWidth="1"/>
    <col min="1032" max="1032" width="18.85546875" style="236" customWidth="1"/>
    <col min="1033" max="1033" width="26.85546875" style="236" customWidth="1"/>
    <col min="1034" max="1034" width="5" style="236" customWidth="1"/>
    <col min="1035" max="1035" width="0.85546875" style="236" customWidth="1"/>
    <col min="1036" max="1036" width="1.42578125" style="236" customWidth="1"/>
    <col min="1037" max="1280" width="9.140625" style="236"/>
    <col min="1281" max="1281" width="2.28515625" style="236" customWidth="1"/>
    <col min="1282" max="1282" width="0" style="236" hidden="1" customWidth="1"/>
    <col min="1283" max="1283" width="6" style="236" customWidth="1"/>
    <col min="1284" max="1284" width="6.5703125" style="236" customWidth="1"/>
    <col min="1285" max="1285" width="58.5703125" style="236" customWidth="1"/>
    <col min="1286" max="1287" width="11.140625" style="236" customWidth="1"/>
    <col min="1288" max="1288" width="18.85546875" style="236" customWidth="1"/>
    <col min="1289" max="1289" width="26.85546875" style="236" customWidth="1"/>
    <col min="1290" max="1290" width="5" style="236" customWidth="1"/>
    <col min="1291" max="1291" width="0.85546875" style="236" customWidth="1"/>
    <col min="1292" max="1292" width="1.42578125" style="236" customWidth="1"/>
    <col min="1293" max="1536" width="9.140625" style="236"/>
    <col min="1537" max="1537" width="2.28515625" style="236" customWidth="1"/>
    <col min="1538" max="1538" width="0" style="236" hidden="1" customWidth="1"/>
    <col min="1539" max="1539" width="6" style="236" customWidth="1"/>
    <col min="1540" max="1540" width="6.5703125" style="236" customWidth="1"/>
    <col min="1541" max="1541" width="58.5703125" style="236" customWidth="1"/>
    <col min="1542" max="1543" width="11.140625" style="236" customWidth="1"/>
    <col min="1544" max="1544" width="18.85546875" style="236" customWidth="1"/>
    <col min="1545" max="1545" width="26.85546875" style="236" customWidth="1"/>
    <col min="1546" max="1546" width="5" style="236" customWidth="1"/>
    <col min="1547" max="1547" width="0.85546875" style="236" customWidth="1"/>
    <col min="1548" max="1548" width="1.42578125" style="236" customWidth="1"/>
    <col min="1549" max="1792" width="9.140625" style="236"/>
    <col min="1793" max="1793" width="2.28515625" style="236" customWidth="1"/>
    <col min="1794" max="1794" width="0" style="236" hidden="1" customWidth="1"/>
    <col min="1795" max="1795" width="6" style="236" customWidth="1"/>
    <col min="1796" max="1796" width="6.5703125" style="236" customWidth="1"/>
    <col min="1797" max="1797" width="58.5703125" style="236" customWidth="1"/>
    <col min="1798" max="1799" width="11.140625" style="236" customWidth="1"/>
    <col min="1800" max="1800" width="18.85546875" style="236" customWidth="1"/>
    <col min="1801" max="1801" width="26.85546875" style="236" customWidth="1"/>
    <col min="1802" max="1802" width="5" style="236" customWidth="1"/>
    <col min="1803" max="1803" width="0.85546875" style="236" customWidth="1"/>
    <col min="1804" max="1804" width="1.42578125" style="236" customWidth="1"/>
    <col min="1805" max="2048" width="9.140625" style="236"/>
    <col min="2049" max="2049" width="2.28515625" style="236" customWidth="1"/>
    <col min="2050" max="2050" width="0" style="236" hidden="1" customWidth="1"/>
    <col min="2051" max="2051" width="6" style="236" customWidth="1"/>
    <col min="2052" max="2052" width="6.5703125" style="236" customWidth="1"/>
    <col min="2053" max="2053" width="58.5703125" style="236" customWidth="1"/>
    <col min="2054" max="2055" width="11.140625" style="236" customWidth="1"/>
    <col min="2056" max="2056" width="18.85546875" style="236" customWidth="1"/>
    <col min="2057" max="2057" width="26.85546875" style="236" customWidth="1"/>
    <col min="2058" max="2058" width="5" style="236" customWidth="1"/>
    <col min="2059" max="2059" width="0.85546875" style="236" customWidth="1"/>
    <col min="2060" max="2060" width="1.42578125" style="236" customWidth="1"/>
    <col min="2061" max="2304" width="9.140625" style="236"/>
    <col min="2305" max="2305" width="2.28515625" style="236" customWidth="1"/>
    <col min="2306" max="2306" width="0" style="236" hidden="1" customWidth="1"/>
    <col min="2307" max="2307" width="6" style="236" customWidth="1"/>
    <col min="2308" max="2308" width="6.5703125" style="236" customWidth="1"/>
    <col min="2309" max="2309" width="58.5703125" style="236" customWidth="1"/>
    <col min="2310" max="2311" width="11.140625" style="236" customWidth="1"/>
    <col min="2312" max="2312" width="18.85546875" style="236" customWidth="1"/>
    <col min="2313" max="2313" width="26.85546875" style="236" customWidth="1"/>
    <col min="2314" max="2314" width="5" style="236" customWidth="1"/>
    <col min="2315" max="2315" width="0.85546875" style="236" customWidth="1"/>
    <col min="2316" max="2316" width="1.42578125" style="236" customWidth="1"/>
    <col min="2317" max="2560" width="9.140625" style="236"/>
    <col min="2561" max="2561" width="2.28515625" style="236" customWidth="1"/>
    <col min="2562" max="2562" width="0" style="236" hidden="1" customWidth="1"/>
    <col min="2563" max="2563" width="6" style="236" customWidth="1"/>
    <col min="2564" max="2564" width="6.5703125" style="236" customWidth="1"/>
    <col min="2565" max="2565" width="58.5703125" style="236" customWidth="1"/>
    <col min="2566" max="2567" width="11.140625" style="236" customWidth="1"/>
    <col min="2568" max="2568" width="18.85546875" style="236" customWidth="1"/>
    <col min="2569" max="2569" width="26.85546875" style="236" customWidth="1"/>
    <col min="2570" max="2570" width="5" style="236" customWidth="1"/>
    <col min="2571" max="2571" width="0.85546875" style="236" customWidth="1"/>
    <col min="2572" max="2572" width="1.42578125" style="236" customWidth="1"/>
    <col min="2573" max="2816" width="9.140625" style="236"/>
    <col min="2817" max="2817" width="2.28515625" style="236" customWidth="1"/>
    <col min="2818" max="2818" width="0" style="236" hidden="1" customWidth="1"/>
    <col min="2819" max="2819" width="6" style="236" customWidth="1"/>
    <col min="2820" max="2820" width="6.5703125" style="236" customWidth="1"/>
    <col min="2821" max="2821" width="58.5703125" style="236" customWidth="1"/>
    <col min="2822" max="2823" width="11.140625" style="236" customWidth="1"/>
    <col min="2824" max="2824" width="18.85546875" style="236" customWidth="1"/>
    <col min="2825" max="2825" width="26.85546875" style="236" customWidth="1"/>
    <col min="2826" max="2826" width="5" style="236" customWidth="1"/>
    <col min="2827" max="2827" width="0.85546875" style="236" customWidth="1"/>
    <col min="2828" max="2828" width="1.42578125" style="236" customWidth="1"/>
    <col min="2829" max="3072" width="9.140625" style="236"/>
    <col min="3073" max="3073" width="2.28515625" style="236" customWidth="1"/>
    <col min="3074" max="3074" width="0" style="236" hidden="1" customWidth="1"/>
    <col min="3075" max="3075" width="6" style="236" customWidth="1"/>
    <col min="3076" max="3076" width="6.5703125" style="236" customWidth="1"/>
    <col min="3077" max="3077" width="58.5703125" style="236" customWidth="1"/>
    <col min="3078" max="3079" width="11.140625" style="236" customWidth="1"/>
    <col min="3080" max="3080" width="18.85546875" style="236" customWidth="1"/>
    <col min="3081" max="3081" width="26.85546875" style="236" customWidth="1"/>
    <col min="3082" max="3082" width="5" style="236" customWidth="1"/>
    <col min="3083" max="3083" width="0.85546875" style="236" customWidth="1"/>
    <col min="3084" max="3084" width="1.42578125" style="236" customWidth="1"/>
    <col min="3085" max="3328" width="9.140625" style="236"/>
    <col min="3329" max="3329" width="2.28515625" style="236" customWidth="1"/>
    <col min="3330" max="3330" width="0" style="236" hidden="1" customWidth="1"/>
    <col min="3331" max="3331" width="6" style="236" customWidth="1"/>
    <col min="3332" max="3332" width="6.5703125" style="236" customWidth="1"/>
    <col min="3333" max="3333" width="58.5703125" style="236" customWidth="1"/>
    <col min="3334" max="3335" width="11.140625" style="236" customWidth="1"/>
    <col min="3336" max="3336" width="18.85546875" style="236" customWidth="1"/>
    <col min="3337" max="3337" width="26.85546875" style="236" customWidth="1"/>
    <col min="3338" max="3338" width="5" style="236" customWidth="1"/>
    <col min="3339" max="3339" width="0.85546875" style="236" customWidth="1"/>
    <col min="3340" max="3340" width="1.42578125" style="236" customWidth="1"/>
    <col min="3341" max="3584" width="9.140625" style="236"/>
    <col min="3585" max="3585" width="2.28515625" style="236" customWidth="1"/>
    <col min="3586" max="3586" width="0" style="236" hidden="1" customWidth="1"/>
    <col min="3587" max="3587" width="6" style="236" customWidth="1"/>
    <col min="3588" max="3588" width="6.5703125" style="236" customWidth="1"/>
    <col min="3589" max="3589" width="58.5703125" style="236" customWidth="1"/>
    <col min="3590" max="3591" width="11.140625" style="236" customWidth="1"/>
    <col min="3592" max="3592" width="18.85546875" style="236" customWidth="1"/>
    <col min="3593" max="3593" width="26.85546875" style="236" customWidth="1"/>
    <col min="3594" max="3594" width="5" style="236" customWidth="1"/>
    <col min="3595" max="3595" width="0.85546875" style="236" customWidth="1"/>
    <col min="3596" max="3596" width="1.42578125" style="236" customWidth="1"/>
    <col min="3597" max="3840" width="9.140625" style="236"/>
    <col min="3841" max="3841" width="2.28515625" style="236" customWidth="1"/>
    <col min="3842" max="3842" width="0" style="236" hidden="1" customWidth="1"/>
    <col min="3843" max="3843" width="6" style="236" customWidth="1"/>
    <col min="3844" max="3844" width="6.5703125" style="236" customWidth="1"/>
    <col min="3845" max="3845" width="58.5703125" style="236" customWidth="1"/>
    <col min="3846" max="3847" width="11.140625" style="236" customWidth="1"/>
    <col min="3848" max="3848" width="18.85546875" style="236" customWidth="1"/>
    <col min="3849" max="3849" width="26.85546875" style="236" customWidth="1"/>
    <col min="3850" max="3850" width="5" style="236" customWidth="1"/>
    <col min="3851" max="3851" width="0.85546875" style="236" customWidth="1"/>
    <col min="3852" max="3852" width="1.42578125" style="236" customWidth="1"/>
    <col min="3853" max="4096" width="9.140625" style="236"/>
    <col min="4097" max="4097" width="2.28515625" style="236" customWidth="1"/>
    <col min="4098" max="4098" width="0" style="236" hidden="1" customWidth="1"/>
    <col min="4099" max="4099" width="6" style="236" customWidth="1"/>
    <col min="4100" max="4100" width="6.5703125" style="236" customWidth="1"/>
    <col min="4101" max="4101" width="58.5703125" style="236" customWidth="1"/>
    <col min="4102" max="4103" width="11.140625" style="236" customWidth="1"/>
    <col min="4104" max="4104" width="18.85546875" style="236" customWidth="1"/>
    <col min="4105" max="4105" width="26.85546875" style="236" customWidth="1"/>
    <col min="4106" max="4106" width="5" style="236" customWidth="1"/>
    <col min="4107" max="4107" width="0.85546875" style="236" customWidth="1"/>
    <col min="4108" max="4108" width="1.42578125" style="236" customWidth="1"/>
    <col min="4109" max="4352" width="9.140625" style="236"/>
    <col min="4353" max="4353" width="2.28515625" style="236" customWidth="1"/>
    <col min="4354" max="4354" width="0" style="236" hidden="1" customWidth="1"/>
    <col min="4355" max="4355" width="6" style="236" customWidth="1"/>
    <col min="4356" max="4356" width="6.5703125" style="236" customWidth="1"/>
    <col min="4357" max="4357" width="58.5703125" style="236" customWidth="1"/>
    <col min="4358" max="4359" width="11.140625" style="236" customWidth="1"/>
    <col min="4360" max="4360" width="18.85546875" style="236" customWidth="1"/>
    <col min="4361" max="4361" width="26.85546875" style="236" customWidth="1"/>
    <col min="4362" max="4362" width="5" style="236" customWidth="1"/>
    <col min="4363" max="4363" width="0.85546875" style="236" customWidth="1"/>
    <col min="4364" max="4364" width="1.42578125" style="236" customWidth="1"/>
    <col min="4365" max="4608" width="9.140625" style="236"/>
    <col min="4609" max="4609" width="2.28515625" style="236" customWidth="1"/>
    <col min="4610" max="4610" width="0" style="236" hidden="1" customWidth="1"/>
    <col min="4611" max="4611" width="6" style="236" customWidth="1"/>
    <col min="4612" max="4612" width="6.5703125" style="236" customWidth="1"/>
    <col min="4613" max="4613" width="58.5703125" style="236" customWidth="1"/>
    <col min="4614" max="4615" width="11.140625" style="236" customWidth="1"/>
    <col min="4616" max="4616" width="18.85546875" style="236" customWidth="1"/>
    <col min="4617" max="4617" width="26.85546875" style="236" customWidth="1"/>
    <col min="4618" max="4618" width="5" style="236" customWidth="1"/>
    <col min="4619" max="4619" width="0.85546875" style="236" customWidth="1"/>
    <col min="4620" max="4620" width="1.42578125" style="236" customWidth="1"/>
    <col min="4621" max="4864" width="9.140625" style="236"/>
    <col min="4865" max="4865" width="2.28515625" style="236" customWidth="1"/>
    <col min="4866" max="4866" width="0" style="236" hidden="1" customWidth="1"/>
    <col min="4867" max="4867" width="6" style="236" customWidth="1"/>
    <col min="4868" max="4868" width="6.5703125" style="236" customWidth="1"/>
    <col min="4869" max="4869" width="58.5703125" style="236" customWidth="1"/>
    <col min="4870" max="4871" width="11.140625" style="236" customWidth="1"/>
    <col min="4872" max="4872" width="18.85546875" style="236" customWidth="1"/>
    <col min="4873" max="4873" width="26.85546875" style="236" customWidth="1"/>
    <col min="4874" max="4874" width="5" style="236" customWidth="1"/>
    <col min="4875" max="4875" width="0.85546875" style="236" customWidth="1"/>
    <col min="4876" max="4876" width="1.42578125" style="236" customWidth="1"/>
    <col min="4877" max="5120" width="9.140625" style="236"/>
    <col min="5121" max="5121" width="2.28515625" style="236" customWidth="1"/>
    <col min="5122" max="5122" width="0" style="236" hidden="1" customWidth="1"/>
    <col min="5123" max="5123" width="6" style="236" customWidth="1"/>
    <col min="5124" max="5124" width="6.5703125" style="236" customWidth="1"/>
    <col min="5125" max="5125" width="58.5703125" style="236" customWidth="1"/>
    <col min="5126" max="5127" width="11.140625" style="236" customWidth="1"/>
    <col min="5128" max="5128" width="18.85546875" style="236" customWidth="1"/>
    <col min="5129" max="5129" width="26.85546875" style="236" customWidth="1"/>
    <col min="5130" max="5130" width="5" style="236" customWidth="1"/>
    <col min="5131" max="5131" width="0.85546875" style="236" customWidth="1"/>
    <col min="5132" max="5132" width="1.42578125" style="236" customWidth="1"/>
    <col min="5133" max="5376" width="9.140625" style="236"/>
    <col min="5377" max="5377" width="2.28515625" style="236" customWidth="1"/>
    <col min="5378" max="5378" width="0" style="236" hidden="1" customWidth="1"/>
    <col min="5379" max="5379" width="6" style="236" customWidth="1"/>
    <col min="5380" max="5380" width="6.5703125" style="236" customWidth="1"/>
    <col min="5381" max="5381" width="58.5703125" style="236" customWidth="1"/>
    <col min="5382" max="5383" width="11.140625" style="236" customWidth="1"/>
    <col min="5384" max="5384" width="18.85546875" style="236" customWidth="1"/>
    <col min="5385" max="5385" width="26.85546875" style="236" customWidth="1"/>
    <col min="5386" max="5386" width="5" style="236" customWidth="1"/>
    <col min="5387" max="5387" width="0.85546875" style="236" customWidth="1"/>
    <col min="5388" max="5388" width="1.42578125" style="236" customWidth="1"/>
    <col min="5389" max="5632" width="9.140625" style="236"/>
    <col min="5633" max="5633" width="2.28515625" style="236" customWidth="1"/>
    <col min="5634" max="5634" width="0" style="236" hidden="1" customWidth="1"/>
    <col min="5635" max="5635" width="6" style="236" customWidth="1"/>
    <col min="5636" max="5636" width="6.5703125" style="236" customWidth="1"/>
    <col min="5637" max="5637" width="58.5703125" style="236" customWidth="1"/>
    <col min="5638" max="5639" width="11.140625" style="236" customWidth="1"/>
    <col min="5640" max="5640" width="18.85546875" style="236" customWidth="1"/>
    <col min="5641" max="5641" width="26.85546875" style="236" customWidth="1"/>
    <col min="5642" max="5642" width="5" style="236" customWidth="1"/>
    <col min="5643" max="5643" width="0.85546875" style="236" customWidth="1"/>
    <col min="5644" max="5644" width="1.42578125" style="236" customWidth="1"/>
    <col min="5645" max="5888" width="9.140625" style="236"/>
    <col min="5889" max="5889" width="2.28515625" style="236" customWidth="1"/>
    <col min="5890" max="5890" width="0" style="236" hidden="1" customWidth="1"/>
    <col min="5891" max="5891" width="6" style="236" customWidth="1"/>
    <col min="5892" max="5892" width="6.5703125" style="236" customWidth="1"/>
    <col min="5893" max="5893" width="58.5703125" style="236" customWidth="1"/>
    <col min="5894" max="5895" width="11.140625" style="236" customWidth="1"/>
    <col min="5896" max="5896" width="18.85546875" style="236" customWidth="1"/>
    <col min="5897" max="5897" width="26.85546875" style="236" customWidth="1"/>
    <col min="5898" max="5898" width="5" style="236" customWidth="1"/>
    <col min="5899" max="5899" width="0.85546875" style="236" customWidth="1"/>
    <col min="5900" max="5900" width="1.42578125" style="236" customWidth="1"/>
    <col min="5901" max="6144" width="9.140625" style="236"/>
    <col min="6145" max="6145" width="2.28515625" style="236" customWidth="1"/>
    <col min="6146" max="6146" width="0" style="236" hidden="1" customWidth="1"/>
    <col min="6147" max="6147" width="6" style="236" customWidth="1"/>
    <col min="6148" max="6148" width="6.5703125" style="236" customWidth="1"/>
    <col min="6149" max="6149" width="58.5703125" style="236" customWidth="1"/>
    <col min="6150" max="6151" width="11.140625" style="236" customWidth="1"/>
    <col min="6152" max="6152" width="18.85546875" style="236" customWidth="1"/>
    <col min="6153" max="6153" width="26.85546875" style="236" customWidth="1"/>
    <col min="6154" max="6154" width="5" style="236" customWidth="1"/>
    <col min="6155" max="6155" width="0.85546875" style="236" customWidth="1"/>
    <col min="6156" max="6156" width="1.42578125" style="236" customWidth="1"/>
    <col min="6157" max="6400" width="9.140625" style="236"/>
    <col min="6401" max="6401" width="2.28515625" style="236" customWidth="1"/>
    <col min="6402" max="6402" width="0" style="236" hidden="1" customWidth="1"/>
    <col min="6403" max="6403" width="6" style="236" customWidth="1"/>
    <col min="6404" max="6404" width="6.5703125" style="236" customWidth="1"/>
    <col min="6405" max="6405" width="58.5703125" style="236" customWidth="1"/>
    <col min="6406" max="6407" width="11.140625" style="236" customWidth="1"/>
    <col min="6408" max="6408" width="18.85546875" style="236" customWidth="1"/>
    <col min="6409" max="6409" width="26.85546875" style="236" customWidth="1"/>
    <col min="6410" max="6410" width="5" style="236" customWidth="1"/>
    <col min="6411" max="6411" width="0.85546875" style="236" customWidth="1"/>
    <col min="6412" max="6412" width="1.42578125" style="236" customWidth="1"/>
    <col min="6413" max="6656" width="9.140625" style="236"/>
    <col min="6657" max="6657" width="2.28515625" style="236" customWidth="1"/>
    <col min="6658" max="6658" width="0" style="236" hidden="1" customWidth="1"/>
    <col min="6659" max="6659" width="6" style="236" customWidth="1"/>
    <col min="6660" max="6660" width="6.5703125" style="236" customWidth="1"/>
    <col min="6661" max="6661" width="58.5703125" style="236" customWidth="1"/>
    <col min="6662" max="6663" width="11.140625" style="236" customWidth="1"/>
    <col min="6664" max="6664" width="18.85546875" style="236" customWidth="1"/>
    <col min="6665" max="6665" width="26.85546875" style="236" customWidth="1"/>
    <col min="6666" max="6666" width="5" style="236" customWidth="1"/>
    <col min="6667" max="6667" width="0.85546875" style="236" customWidth="1"/>
    <col min="6668" max="6668" width="1.42578125" style="236" customWidth="1"/>
    <col min="6669" max="6912" width="9.140625" style="236"/>
    <col min="6913" max="6913" width="2.28515625" style="236" customWidth="1"/>
    <col min="6914" max="6914" width="0" style="236" hidden="1" customWidth="1"/>
    <col min="6915" max="6915" width="6" style="236" customWidth="1"/>
    <col min="6916" max="6916" width="6.5703125" style="236" customWidth="1"/>
    <col min="6917" max="6917" width="58.5703125" style="236" customWidth="1"/>
    <col min="6918" max="6919" width="11.140625" style="236" customWidth="1"/>
    <col min="6920" max="6920" width="18.85546875" style="236" customWidth="1"/>
    <col min="6921" max="6921" width="26.85546875" style="236" customWidth="1"/>
    <col min="6922" max="6922" width="5" style="236" customWidth="1"/>
    <col min="6923" max="6923" width="0.85546875" style="236" customWidth="1"/>
    <col min="6924" max="6924" width="1.42578125" style="236" customWidth="1"/>
    <col min="6925" max="7168" width="9.140625" style="236"/>
    <col min="7169" max="7169" width="2.28515625" style="236" customWidth="1"/>
    <col min="7170" max="7170" width="0" style="236" hidden="1" customWidth="1"/>
    <col min="7171" max="7171" width="6" style="236" customWidth="1"/>
    <col min="7172" max="7172" width="6.5703125" style="236" customWidth="1"/>
    <col min="7173" max="7173" width="58.5703125" style="236" customWidth="1"/>
    <col min="7174" max="7175" width="11.140625" style="236" customWidth="1"/>
    <col min="7176" max="7176" width="18.85546875" style="236" customWidth="1"/>
    <col min="7177" max="7177" width="26.85546875" style="236" customWidth="1"/>
    <col min="7178" max="7178" width="5" style="236" customWidth="1"/>
    <col min="7179" max="7179" width="0.85546875" style="236" customWidth="1"/>
    <col min="7180" max="7180" width="1.42578125" style="236" customWidth="1"/>
    <col min="7181" max="7424" width="9.140625" style="236"/>
    <col min="7425" max="7425" width="2.28515625" style="236" customWidth="1"/>
    <col min="7426" max="7426" width="0" style="236" hidden="1" customWidth="1"/>
    <col min="7427" max="7427" width="6" style="236" customWidth="1"/>
    <col min="7428" max="7428" width="6.5703125" style="236" customWidth="1"/>
    <col min="7429" max="7429" width="58.5703125" style="236" customWidth="1"/>
    <col min="7430" max="7431" width="11.140625" style="236" customWidth="1"/>
    <col min="7432" max="7432" width="18.85546875" style="236" customWidth="1"/>
    <col min="7433" max="7433" width="26.85546875" style="236" customWidth="1"/>
    <col min="7434" max="7434" width="5" style="236" customWidth="1"/>
    <col min="7435" max="7435" width="0.85546875" style="236" customWidth="1"/>
    <col min="7436" max="7436" width="1.42578125" style="236" customWidth="1"/>
    <col min="7437" max="7680" width="9.140625" style="236"/>
    <col min="7681" max="7681" width="2.28515625" style="236" customWidth="1"/>
    <col min="7682" max="7682" width="0" style="236" hidden="1" customWidth="1"/>
    <col min="7683" max="7683" width="6" style="236" customWidth="1"/>
    <col min="7684" max="7684" width="6.5703125" style="236" customWidth="1"/>
    <col min="7685" max="7685" width="58.5703125" style="236" customWidth="1"/>
    <col min="7686" max="7687" width="11.140625" style="236" customWidth="1"/>
    <col min="7688" max="7688" width="18.85546875" style="236" customWidth="1"/>
    <col min="7689" max="7689" width="26.85546875" style="236" customWidth="1"/>
    <col min="7690" max="7690" width="5" style="236" customWidth="1"/>
    <col min="7691" max="7691" width="0.85546875" style="236" customWidth="1"/>
    <col min="7692" max="7692" width="1.42578125" style="236" customWidth="1"/>
    <col min="7693" max="7936" width="9.140625" style="236"/>
    <col min="7937" max="7937" width="2.28515625" style="236" customWidth="1"/>
    <col min="7938" max="7938" width="0" style="236" hidden="1" customWidth="1"/>
    <col min="7939" max="7939" width="6" style="236" customWidth="1"/>
    <col min="7940" max="7940" width="6.5703125" style="236" customWidth="1"/>
    <col min="7941" max="7941" width="58.5703125" style="236" customWidth="1"/>
    <col min="7942" max="7943" width="11.140625" style="236" customWidth="1"/>
    <col min="7944" max="7944" width="18.85546875" style="236" customWidth="1"/>
    <col min="7945" max="7945" width="26.85546875" style="236" customWidth="1"/>
    <col min="7946" max="7946" width="5" style="236" customWidth="1"/>
    <col min="7947" max="7947" width="0.85546875" style="236" customWidth="1"/>
    <col min="7948" max="7948" width="1.42578125" style="236" customWidth="1"/>
    <col min="7949" max="8192" width="9.140625" style="236"/>
    <col min="8193" max="8193" width="2.28515625" style="236" customWidth="1"/>
    <col min="8194" max="8194" width="0" style="236" hidden="1" customWidth="1"/>
    <col min="8195" max="8195" width="6" style="236" customWidth="1"/>
    <col min="8196" max="8196" width="6.5703125" style="236" customWidth="1"/>
    <col min="8197" max="8197" width="58.5703125" style="236" customWidth="1"/>
    <col min="8198" max="8199" width="11.140625" style="236" customWidth="1"/>
    <col min="8200" max="8200" width="18.85546875" style="236" customWidth="1"/>
    <col min="8201" max="8201" width="26.85546875" style="236" customWidth="1"/>
    <col min="8202" max="8202" width="5" style="236" customWidth="1"/>
    <col min="8203" max="8203" width="0.85546875" style="236" customWidth="1"/>
    <col min="8204" max="8204" width="1.42578125" style="236" customWidth="1"/>
    <col min="8205" max="8448" width="9.140625" style="236"/>
    <col min="8449" max="8449" width="2.28515625" style="236" customWidth="1"/>
    <col min="8450" max="8450" width="0" style="236" hidden="1" customWidth="1"/>
    <col min="8451" max="8451" width="6" style="236" customWidth="1"/>
    <col min="8452" max="8452" width="6.5703125" style="236" customWidth="1"/>
    <col min="8453" max="8453" width="58.5703125" style="236" customWidth="1"/>
    <col min="8454" max="8455" width="11.140625" style="236" customWidth="1"/>
    <col min="8456" max="8456" width="18.85546875" style="236" customWidth="1"/>
    <col min="8457" max="8457" width="26.85546875" style="236" customWidth="1"/>
    <col min="8458" max="8458" width="5" style="236" customWidth="1"/>
    <col min="8459" max="8459" width="0.85546875" style="236" customWidth="1"/>
    <col min="8460" max="8460" width="1.42578125" style="236" customWidth="1"/>
    <col min="8461" max="8704" width="9.140625" style="236"/>
    <col min="8705" max="8705" width="2.28515625" style="236" customWidth="1"/>
    <col min="8706" max="8706" width="0" style="236" hidden="1" customWidth="1"/>
    <col min="8707" max="8707" width="6" style="236" customWidth="1"/>
    <col min="8708" max="8708" width="6.5703125" style="236" customWidth="1"/>
    <col min="8709" max="8709" width="58.5703125" style="236" customWidth="1"/>
    <col min="8710" max="8711" width="11.140625" style="236" customWidth="1"/>
    <col min="8712" max="8712" width="18.85546875" style="236" customWidth="1"/>
    <col min="8713" max="8713" width="26.85546875" style="236" customWidth="1"/>
    <col min="8714" max="8714" width="5" style="236" customWidth="1"/>
    <col min="8715" max="8715" width="0.85546875" style="236" customWidth="1"/>
    <col min="8716" max="8716" width="1.42578125" style="236" customWidth="1"/>
    <col min="8717" max="8960" width="9.140625" style="236"/>
    <col min="8961" max="8961" width="2.28515625" style="236" customWidth="1"/>
    <col min="8962" max="8962" width="0" style="236" hidden="1" customWidth="1"/>
    <col min="8963" max="8963" width="6" style="236" customWidth="1"/>
    <col min="8964" max="8964" width="6.5703125" style="236" customWidth="1"/>
    <col min="8965" max="8965" width="58.5703125" style="236" customWidth="1"/>
    <col min="8966" max="8967" width="11.140625" style="236" customWidth="1"/>
    <col min="8968" max="8968" width="18.85546875" style="236" customWidth="1"/>
    <col min="8969" max="8969" width="26.85546875" style="236" customWidth="1"/>
    <col min="8970" max="8970" width="5" style="236" customWidth="1"/>
    <col min="8971" max="8971" width="0.85546875" style="236" customWidth="1"/>
    <col min="8972" max="8972" width="1.42578125" style="236" customWidth="1"/>
    <col min="8973" max="9216" width="9.140625" style="236"/>
    <col min="9217" max="9217" width="2.28515625" style="236" customWidth="1"/>
    <col min="9218" max="9218" width="0" style="236" hidden="1" customWidth="1"/>
    <col min="9219" max="9219" width="6" style="236" customWidth="1"/>
    <col min="9220" max="9220" width="6.5703125" style="236" customWidth="1"/>
    <col min="9221" max="9221" width="58.5703125" style="236" customWidth="1"/>
    <col min="9222" max="9223" width="11.140625" style="236" customWidth="1"/>
    <col min="9224" max="9224" width="18.85546875" style="236" customWidth="1"/>
    <col min="9225" max="9225" width="26.85546875" style="236" customWidth="1"/>
    <col min="9226" max="9226" width="5" style="236" customWidth="1"/>
    <col min="9227" max="9227" width="0.85546875" style="236" customWidth="1"/>
    <col min="9228" max="9228" width="1.42578125" style="236" customWidth="1"/>
    <col min="9229" max="9472" width="9.140625" style="236"/>
    <col min="9473" max="9473" width="2.28515625" style="236" customWidth="1"/>
    <col min="9474" max="9474" width="0" style="236" hidden="1" customWidth="1"/>
    <col min="9475" max="9475" width="6" style="236" customWidth="1"/>
    <col min="9476" max="9476" width="6.5703125" style="236" customWidth="1"/>
    <col min="9477" max="9477" width="58.5703125" style="236" customWidth="1"/>
    <col min="9478" max="9479" width="11.140625" style="236" customWidth="1"/>
    <col min="9480" max="9480" width="18.85546875" style="236" customWidth="1"/>
    <col min="9481" max="9481" width="26.85546875" style="236" customWidth="1"/>
    <col min="9482" max="9482" width="5" style="236" customWidth="1"/>
    <col min="9483" max="9483" width="0.85546875" style="236" customWidth="1"/>
    <col min="9484" max="9484" width="1.42578125" style="236" customWidth="1"/>
    <col min="9485" max="9728" width="9.140625" style="236"/>
    <col min="9729" max="9729" width="2.28515625" style="236" customWidth="1"/>
    <col min="9730" max="9730" width="0" style="236" hidden="1" customWidth="1"/>
    <col min="9731" max="9731" width="6" style="236" customWidth="1"/>
    <col min="9732" max="9732" width="6.5703125" style="236" customWidth="1"/>
    <col min="9733" max="9733" width="58.5703125" style="236" customWidth="1"/>
    <col min="9734" max="9735" width="11.140625" style="236" customWidth="1"/>
    <col min="9736" max="9736" width="18.85546875" style="236" customWidth="1"/>
    <col min="9737" max="9737" width="26.85546875" style="236" customWidth="1"/>
    <col min="9738" max="9738" width="5" style="236" customWidth="1"/>
    <col min="9739" max="9739" width="0.85546875" style="236" customWidth="1"/>
    <col min="9740" max="9740" width="1.42578125" style="236" customWidth="1"/>
    <col min="9741" max="9984" width="9.140625" style="236"/>
    <col min="9985" max="9985" width="2.28515625" style="236" customWidth="1"/>
    <col min="9986" max="9986" width="0" style="236" hidden="1" customWidth="1"/>
    <col min="9987" max="9987" width="6" style="236" customWidth="1"/>
    <col min="9988" max="9988" width="6.5703125" style="236" customWidth="1"/>
    <col min="9989" max="9989" width="58.5703125" style="236" customWidth="1"/>
    <col min="9990" max="9991" width="11.140625" style="236" customWidth="1"/>
    <col min="9992" max="9992" width="18.85546875" style="236" customWidth="1"/>
    <col min="9993" max="9993" width="26.85546875" style="236" customWidth="1"/>
    <col min="9994" max="9994" width="5" style="236" customWidth="1"/>
    <col min="9995" max="9995" width="0.85546875" style="236" customWidth="1"/>
    <col min="9996" max="9996" width="1.42578125" style="236" customWidth="1"/>
    <col min="9997" max="10240" width="9.140625" style="236"/>
    <col min="10241" max="10241" width="2.28515625" style="236" customWidth="1"/>
    <col min="10242" max="10242" width="0" style="236" hidden="1" customWidth="1"/>
    <col min="10243" max="10243" width="6" style="236" customWidth="1"/>
    <col min="10244" max="10244" width="6.5703125" style="236" customWidth="1"/>
    <col min="10245" max="10245" width="58.5703125" style="236" customWidth="1"/>
    <col min="10246" max="10247" width="11.140625" style="236" customWidth="1"/>
    <col min="10248" max="10248" width="18.85546875" style="236" customWidth="1"/>
    <col min="10249" max="10249" width="26.85546875" style="236" customWidth="1"/>
    <col min="10250" max="10250" width="5" style="236" customWidth="1"/>
    <col min="10251" max="10251" width="0.85546875" style="236" customWidth="1"/>
    <col min="10252" max="10252" width="1.42578125" style="236" customWidth="1"/>
    <col min="10253" max="10496" width="9.140625" style="236"/>
    <col min="10497" max="10497" width="2.28515625" style="236" customWidth="1"/>
    <col min="10498" max="10498" width="0" style="236" hidden="1" customWidth="1"/>
    <col min="10499" max="10499" width="6" style="236" customWidth="1"/>
    <col min="10500" max="10500" width="6.5703125" style="236" customWidth="1"/>
    <col min="10501" max="10501" width="58.5703125" style="236" customWidth="1"/>
    <col min="10502" max="10503" width="11.140625" style="236" customWidth="1"/>
    <col min="10504" max="10504" width="18.85546875" style="236" customWidth="1"/>
    <col min="10505" max="10505" width="26.85546875" style="236" customWidth="1"/>
    <col min="10506" max="10506" width="5" style="236" customWidth="1"/>
    <col min="10507" max="10507" width="0.85546875" style="236" customWidth="1"/>
    <col min="10508" max="10508" width="1.42578125" style="236" customWidth="1"/>
    <col min="10509" max="10752" width="9.140625" style="236"/>
    <col min="10753" max="10753" width="2.28515625" style="236" customWidth="1"/>
    <col min="10754" max="10754" width="0" style="236" hidden="1" customWidth="1"/>
    <col min="10755" max="10755" width="6" style="236" customWidth="1"/>
    <col min="10756" max="10756" width="6.5703125" style="236" customWidth="1"/>
    <col min="10757" max="10757" width="58.5703125" style="236" customWidth="1"/>
    <col min="10758" max="10759" width="11.140625" style="236" customWidth="1"/>
    <col min="10760" max="10760" width="18.85546875" style="236" customWidth="1"/>
    <col min="10761" max="10761" width="26.85546875" style="236" customWidth="1"/>
    <col min="10762" max="10762" width="5" style="236" customWidth="1"/>
    <col min="10763" max="10763" width="0.85546875" style="236" customWidth="1"/>
    <col min="10764" max="10764" width="1.42578125" style="236" customWidth="1"/>
    <col min="10765" max="11008" width="9.140625" style="236"/>
    <col min="11009" max="11009" width="2.28515625" style="236" customWidth="1"/>
    <col min="11010" max="11010" width="0" style="236" hidden="1" customWidth="1"/>
    <col min="11011" max="11011" width="6" style="236" customWidth="1"/>
    <col min="11012" max="11012" width="6.5703125" style="236" customWidth="1"/>
    <col min="11013" max="11013" width="58.5703125" style="236" customWidth="1"/>
    <col min="11014" max="11015" width="11.140625" style="236" customWidth="1"/>
    <col min="11016" max="11016" width="18.85546875" style="236" customWidth="1"/>
    <col min="11017" max="11017" width="26.85546875" style="236" customWidth="1"/>
    <col min="11018" max="11018" width="5" style="236" customWidth="1"/>
    <col min="11019" max="11019" width="0.85546875" style="236" customWidth="1"/>
    <col min="11020" max="11020" width="1.42578125" style="236" customWidth="1"/>
    <col min="11021" max="11264" width="9.140625" style="236"/>
    <col min="11265" max="11265" width="2.28515625" style="236" customWidth="1"/>
    <col min="11266" max="11266" width="0" style="236" hidden="1" customWidth="1"/>
    <col min="11267" max="11267" width="6" style="236" customWidth="1"/>
    <col min="11268" max="11268" width="6.5703125" style="236" customWidth="1"/>
    <col min="11269" max="11269" width="58.5703125" style="236" customWidth="1"/>
    <col min="11270" max="11271" width="11.140625" style="236" customWidth="1"/>
    <col min="11272" max="11272" width="18.85546875" style="236" customWidth="1"/>
    <col min="11273" max="11273" width="26.85546875" style="236" customWidth="1"/>
    <col min="11274" max="11274" width="5" style="236" customWidth="1"/>
    <col min="11275" max="11275" width="0.85546875" style="236" customWidth="1"/>
    <col min="11276" max="11276" width="1.42578125" style="236" customWidth="1"/>
    <col min="11277" max="11520" width="9.140625" style="236"/>
    <col min="11521" max="11521" width="2.28515625" style="236" customWidth="1"/>
    <col min="11522" max="11522" width="0" style="236" hidden="1" customWidth="1"/>
    <col min="11523" max="11523" width="6" style="236" customWidth="1"/>
    <col min="11524" max="11524" width="6.5703125" style="236" customWidth="1"/>
    <col min="11525" max="11525" width="58.5703125" style="236" customWidth="1"/>
    <col min="11526" max="11527" width="11.140625" style="236" customWidth="1"/>
    <col min="11528" max="11528" width="18.85546875" style="236" customWidth="1"/>
    <col min="11529" max="11529" width="26.85546875" style="236" customWidth="1"/>
    <col min="11530" max="11530" width="5" style="236" customWidth="1"/>
    <col min="11531" max="11531" width="0.85546875" style="236" customWidth="1"/>
    <col min="11532" max="11532" width="1.42578125" style="236" customWidth="1"/>
    <col min="11533" max="11776" width="9.140625" style="236"/>
    <col min="11777" max="11777" width="2.28515625" style="236" customWidth="1"/>
    <col min="11778" max="11778" width="0" style="236" hidden="1" customWidth="1"/>
    <col min="11779" max="11779" width="6" style="236" customWidth="1"/>
    <col min="11780" max="11780" width="6.5703125" style="236" customWidth="1"/>
    <col min="11781" max="11781" width="58.5703125" style="236" customWidth="1"/>
    <col min="11782" max="11783" width="11.140625" style="236" customWidth="1"/>
    <col min="11784" max="11784" width="18.85546875" style="236" customWidth="1"/>
    <col min="11785" max="11785" width="26.85546875" style="236" customWidth="1"/>
    <col min="11786" max="11786" width="5" style="236" customWidth="1"/>
    <col min="11787" max="11787" width="0.85546875" style="236" customWidth="1"/>
    <col min="11788" max="11788" width="1.42578125" style="236" customWidth="1"/>
    <col min="11789" max="12032" width="9.140625" style="236"/>
    <col min="12033" max="12033" width="2.28515625" style="236" customWidth="1"/>
    <col min="12034" max="12034" width="0" style="236" hidden="1" customWidth="1"/>
    <col min="12035" max="12035" width="6" style="236" customWidth="1"/>
    <col min="12036" max="12036" width="6.5703125" style="236" customWidth="1"/>
    <col min="12037" max="12037" width="58.5703125" style="236" customWidth="1"/>
    <col min="12038" max="12039" width="11.140625" style="236" customWidth="1"/>
    <col min="12040" max="12040" width="18.85546875" style="236" customWidth="1"/>
    <col min="12041" max="12041" width="26.85546875" style="236" customWidth="1"/>
    <col min="12042" max="12042" width="5" style="236" customWidth="1"/>
    <col min="12043" max="12043" width="0.85546875" style="236" customWidth="1"/>
    <col min="12044" max="12044" width="1.42578125" style="236" customWidth="1"/>
    <col min="12045" max="12288" width="9.140625" style="236"/>
    <col min="12289" max="12289" width="2.28515625" style="236" customWidth="1"/>
    <col min="12290" max="12290" width="0" style="236" hidden="1" customWidth="1"/>
    <col min="12291" max="12291" width="6" style="236" customWidth="1"/>
    <col min="12292" max="12292" width="6.5703125" style="236" customWidth="1"/>
    <col min="12293" max="12293" width="58.5703125" style="236" customWidth="1"/>
    <col min="12294" max="12295" width="11.140625" style="236" customWidth="1"/>
    <col min="12296" max="12296" width="18.85546875" style="236" customWidth="1"/>
    <col min="12297" max="12297" width="26.85546875" style="236" customWidth="1"/>
    <col min="12298" max="12298" width="5" style="236" customWidth="1"/>
    <col min="12299" max="12299" width="0.85546875" style="236" customWidth="1"/>
    <col min="12300" max="12300" width="1.42578125" style="236" customWidth="1"/>
    <col min="12301" max="12544" width="9.140625" style="236"/>
    <col min="12545" max="12545" width="2.28515625" style="236" customWidth="1"/>
    <col min="12546" max="12546" width="0" style="236" hidden="1" customWidth="1"/>
    <col min="12547" max="12547" width="6" style="236" customWidth="1"/>
    <col min="12548" max="12548" width="6.5703125" style="236" customWidth="1"/>
    <col min="12549" max="12549" width="58.5703125" style="236" customWidth="1"/>
    <col min="12550" max="12551" width="11.140625" style="236" customWidth="1"/>
    <col min="12552" max="12552" width="18.85546875" style="236" customWidth="1"/>
    <col min="12553" max="12553" width="26.85546875" style="236" customWidth="1"/>
    <col min="12554" max="12554" width="5" style="236" customWidth="1"/>
    <col min="12555" max="12555" width="0.85546875" style="236" customWidth="1"/>
    <col min="12556" max="12556" width="1.42578125" style="236" customWidth="1"/>
    <col min="12557" max="12800" width="9.140625" style="236"/>
    <col min="12801" max="12801" width="2.28515625" style="236" customWidth="1"/>
    <col min="12802" max="12802" width="0" style="236" hidden="1" customWidth="1"/>
    <col min="12803" max="12803" width="6" style="236" customWidth="1"/>
    <col min="12804" max="12804" width="6.5703125" style="236" customWidth="1"/>
    <col min="12805" max="12805" width="58.5703125" style="236" customWidth="1"/>
    <col min="12806" max="12807" width="11.140625" style="236" customWidth="1"/>
    <col min="12808" max="12808" width="18.85546875" style="236" customWidth="1"/>
    <col min="12809" max="12809" width="26.85546875" style="236" customWidth="1"/>
    <col min="12810" max="12810" width="5" style="236" customWidth="1"/>
    <col min="12811" max="12811" width="0.85546875" style="236" customWidth="1"/>
    <col min="12812" max="12812" width="1.42578125" style="236" customWidth="1"/>
    <col min="12813" max="13056" width="9.140625" style="236"/>
    <col min="13057" max="13057" width="2.28515625" style="236" customWidth="1"/>
    <col min="13058" max="13058" width="0" style="236" hidden="1" customWidth="1"/>
    <col min="13059" max="13059" width="6" style="236" customWidth="1"/>
    <col min="13060" max="13060" width="6.5703125" style="236" customWidth="1"/>
    <col min="13061" max="13061" width="58.5703125" style="236" customWidth="1"/>
    <col min="13062" max="13063" width="11.140625" style="236" customWidth="1"/>
    <col min="13064" max="13064" width="18.85546875" style="236" customWidth="1"/>
    <col min="13065" max="13065" width="26.85546875" style="236" customWidth="1"/>
    <col min="13066" max="13066" width="5" style="236" customWidth="1"/>
    <col min="13067" max="13067" width="0.85546875" style="236" customWidth="1"/>
    <col min="13068" max="13068" width="1.42578125" style="236" customWidth="1"/>
    <col min="13069" max="13312" width="9.140625" style="236"/>
    <col min="13313" max="13313" width="2.28515625" style="236" customWidth="1"/>
    <col min="13314" max="13314" width="0" style="236" hidden="1" customWidth="1"/>
    <col min="13315" max="13315" width="6" style="236" customWidth="1"/>
    <col min="13316" max="13316" width="6.5703125" style="236" customWidth="1"/>
    <col min="13317" max="13317" width="58.5703125" style="236" customWidth="1"/>
    <col min="13318" max="13319" width="11.140625" style="236" customWidth="1"/>
    <col min="13320" max="13320" width="18.85546875" style="236" customWidth="1"/>
    <col min="13321" max="13321" width="26.85546875" style="236" customWidth="1"/>
    <col min="13322" max="13322" width="5" style="236" customWidth="1"/>
    <col min="13323" max="13323" width="0.85546875" style="236" customWidth="1"/>
    <col min="13324" max="13324" width="1.42578125" style="236" customWidth="1"/>
    <col min="13325" max="13568" width="9.140625" style="236"/>
    <col min="13569" max="13569" width="2.28515625" style="236" customWidth="1"/>
    <col min="13570" max="13570" width="0" style="236" hidden="1" customWidth="1"/>
    <col min="13571" max="13571" width="6" style="236" customWidth="1"/>
    <col min="13572" max="13572" width="6.5703125" style="236" customWidth="1"/>
    <col min="13573" max="13573" width="58.5703125" style="236" customWidth="1"/>
    <col min="13574" max="13575" width="11.140625" style="236" customWidth="1"/>
    <col min="13576" max="13576" width="18.85546875" style="236" customWidth="1"/>
    <col min="13577" max="13577" width="26.85546875" style="236" customWidth="1"/>
    <col min="13578" max="13578" width="5" style="236" customWidth="1"/>
    <col min="13579" max="13579" width="0.85546875" style="236" customWidth="1"/>
    <col min="13580" max="13580" width="1.42578125" style="236" customWidth="1"/>
    <col min="13581" max="13824" width="9.140625" style="236"/>
    <col min="13825" max="13825" width="2.28515625" style="236" customWidth="1"/>
    <col min="13826" max="13826" width="0" style="236" hidden="1" customWidth="1"/>
    <col min="13827" max="13827" width="6" style="236" customWidth="1"/>
    <col min="13828" max="13828" width="6.5703125" style="236" customWidth="1"/>
    <col min="13829" max="13829" width="58.5703125" style="236" customWidth="1"/>
    <col min="13830" max="13831" width="11.140625" style="236" customWidth="1"/>
    <col min="13832" max="13832" width="18.85546875" style="236" customWidth="1"/>
    <col min="13833" max="13833" width="26.85546875" style="236" customWidth="1"/>
    <col min="13834" max="13834" width="5" style="236" customWidth="1"/>
    <col min="13835" max="13835" width="0.85546875" style="236" customWidth="1"/>
    <col min="13836" max="13836" width="1.42578125" style="236" customWidth="1"/>
    <col min="13837" max="14080" width="9.140625" style="236"/>
    <col min="14081" max="14081" width="2.28515625" style="236" customWidth="1"/>
    <col min="14082" max="14082" width="0" style="236" hidden="1" customWidth="1"/>
    <col min="14083" max="14083" width="6" style="236" customWidth="1"/>
    <col min="14084" max="14084" width="6.5703125" style="236" customWidth="1"/>
    <col min="14085" max="14085" width="58.5703125" style="236" customWidth="1"/>
    <col min="14086" max="14087" width="11.140625" style="236" customWidth="1"/>
    <col min="14088" max="14088" width="18.85546875" style="236" customWidth="1"/>
    <col min="14089" max="14089" width="26.85546875" style="236" customWidth="1"/>
    <col min="14090" max="14090" width="5" style="236" customWidth="1"/>
    <col min="14091" max="14091" width="0.85546875" style="236" customWidth="1"/>
    <col min="14092" max="14092" width="1.42578125" style="236" customWidth="1"/>
    <col min="14093" max="14336" width="9.140625" style="236"/>
    <col min="14337" max="14337" width="2.28515625" style="236" customWidth="1"/>
    <col min="14338" max="14338" width="0" style="236" hidden="1" customWidth="1"/>
    <col min="14339" max="14339" width="6" style="236" customWidth="1"/>
    <col min="14340" max="14340" width="6.5703125" style="236" customWidth="1"/>
    <col min="14341" max="14341" width="58.5703125" style="236" customWidth="1"/>
    <col min="14342" max="14343" width="11.140625" style="236" customWidth="1"/>
    <col min="14344" max="14344" width="18.85546875" style="236" customWidth="1"/>
    <col min="14345" max="14345" width="26.85546875" style="236" customWidth="1"/>
    <col min="14346" max="14346" width="5" style="236" customWidth="1"/>
    <col min="14347" max="14347" width="0.85546875" style="236" customWidth="1"/>
    <col min="14348" max="14348" width="1.42578125" style="236" customWidth="1"/>
    <col min="14349" max="14592" width="9.140625" style="236"/>
    <col min="14593" max="14593" width="2.28515625" style="236" customWidth="1"/>
    <col min="14594" max="14594" width="0" style="236" hidden="1" customWidth="1"/>
    <col min="14595" max="14595" width="6" style="236" customWidth="1"/>
    <col min="14596" max="14596" width="6.5703125" style="236" customWidth="1"/>
    <col min="14597" max="14597" width="58.5703125" style="236" customWidth="1"/>
    <col min="14598" max="14599" width="11.140625" style="236" customWidth="1"/>
    <col min="14600" max="14600" width="18.85546875" style="236" customWidth="1"/>
    <col min="14601" max="14601" width="26.85546875" style="236" customWidth="1"/>
    <col min="14602" max="14602" width="5" style="236" customWidth="1"/>
    <col min="14603" max="14603" width="0.85546875" style="236" customWidth="1"/>
    <col min="14604" max="14604" width="1.42578125" style="236" customWidth="1"/>
    <col min="14605" max="14848" width="9.140625" style="236"/>
    <col min="14849" max="14849" width="2.28515625" style="236" customWidth="1"/>
    <col min="14850" max="14850" width="0" style="236" hidden="1" customWidth="1"/>
    <col min="14851" max="14851" width="6" style="236" customWidth="1"/>
    <col min="14852" max="14852" width="6.5703125" style="236" customWidth="1"/>
    <col min="14853" max="14853" width="58.5703125" style="236" customWidth="1"/>
    <col min="14854" max="14855" width="11.140625" style="236" customWidth="1"/>
    <col min="14856" max="14856" width="18.85546875" style="236" customWidth="1"/>
    <col min="14857" max="14857" width="26.85546875" style="236" customWidth="1"/>
    <col min="14858" max="14858" width="5" style="236" customWidth="1"/>
    <col min="14859" max="14859" width="0.85546875" style="236" customWidth="1"/>
    <col min="14860" max="14860" width="1.42578125" style="236" customWidth="1"/>
    <col min="14861" max="15104" width="9.140625" style="236"/>
    <col min="15105" max="15105" width="2.28515625" style="236" customWidth="1"/>
    <col min="15106" max="15106" width="0" style="236" hidden="1" customWidth="1"/>
    <col min="15107" max="15107" width="6" style="236" customWidth="1"/>
    <col min="15108" max="15108" width="6.5703125" style="236" customWidth="1"/>
    <col min="15109" max="15109" width="58.5703125" style="236" customWidth="1"/>
    <col min="15110" max="15111" width="11.140625" style="236" customWidth="1"/>
    <col min="15112" max="15112" width="18.85546875" style="236" customWidth="1"/>
    <col min="15113" max="15113" width="26.85546875" style="236" customWidth="1"/>
    <col min="15114" max="15114" width="5" style="236" customWidth="1"/>
    <col min="15115" max="15115" width="0.85546875" style="236" customWidth="1"/>
    <col min="15116" max="15116" width="1.42578125" style="236" customWidth="1"/>
    <col min="15117" max="15360" width="9.140625" style="236"/>
    <col min="15361" max="15361" width="2.28515625" style="236" customWidth="1"/>
    <col min="15362" max="15362" width="0" style="236" hidden="1" customWidth="1"/>
    <col min="15363" max="15363" width="6" style="236" customWidth="1"/>
    <col min="15364" max="15364" width="6.5703125" style="236" customWidth="1"/>
    <col min="15365" max="15365" width="58.5703125" style="236" customWidth="1"/>
    <col min="15366" max="15367" width="11.140625" style="236" customWidth="1"/>
    <col min="15368" max="15368" width="18.85546875" style="236" customWidth="1"/>
    <col min="15369" max="15369" width="26.85546875" style="236" customWidth="1"/>
    <col min="15370" max="15370" width="5" style="236" customWidth="1"/>
    <col min="15371" max="15371" width="0.85546875" style="236" customWidth="1"/>
    <col min="15372" max="15372" width="1.42578125" style="236" customWidth="1"/>
    <col min="15373" max="15616" width="9.140625" style="236"/>
    <col min="15617" max="15617" width="2.28515625" style="236" customWidth="1"/>
    <col min="15618" max="15618" width="0" style="236" hidden="1" customWidth="1"/>
    <col min="15619" max="15619" width="6" style="236" customWidth="1"/>
    <col min="15620" max="15620" width="6.5703125" style="236" customWidth="1"/>
    <col min="15621" max="15621" width="58.5703125" style="236" customWidth="1"/>
    <col min="15622" max="15623" width="11.140625" style="236" customWidth="1"/>
    <col min="15624" max="15624" width="18.85546875" style="236" customWidth="1"/>
    <col min="15625" max="15625" width="26.85546875" style="236" customWidth="1"/>
    <col min="15626" max="15626" width="5" style="236" customWidth="1"/>
    <col min="15627" max="15627" width="0.85546875" style="236" customWidth="1"/>
    <col min="15628" max="15628" width="1.42578125" style="236" customWidth="1"/>
    <col min="15629" max="15872" width="9.140625" style="236"/>
    <col min="15873" max="15873" width="2.28515625" style="236" customWidth="1"/>
    <col min="15874" max="15874" width="0" style="236" hidden="1" customWidth="1"/>
    <col min="15875" max="15875" width="6" style="236" customWidth="1"/>
    <col min="15876" max="15876" width="6.5703125" style="236" customWidth="1"/>
    <col min="15877" max="15877" width="58.5703125" style="236" customWidth="1"/>
    <col min="15878" max="15879" width="11.140625" style="236" customWidth="1"/>
    <col min="15880" max="15880" width="18.85546875" style="236" customWidth="1"/>
    <col min="15881" max="15881" width="26.85546875" style="236" customWidth="1"/>
    <col min="15882" max="15882" width="5" style="236" customWidth="1"/>
    <col min="15883" max="15883" width="0.85546875" style="236" customWidth="1"/>
    <col min="15884" max="15884" width="1.42578125" style="236" customWidth="1"/>
    <col min="15885" max="16128" width="9.140625" style="236"/>
    <col min="16129" max="16129" width="2.28515625" style="236" customWidth="1"/>
    <col min="16130" max="16130" width="0" style="236" hidden="1" customWidth="1"/>
    <col min="16131" max="16131" width="6" style="236" customWidth="1"/>
    <col min="16132" max="16132" width="6.5703125" style="236" customWidth="1"/>
    <col min="16133" max="16133" width="58.5703125" style="236" customWidth="1"/>
    <col min="16134" max="16135" width="11.140625" style="236" customWidth="1"/>
    <col min="16136" max="16136" width="18.85546875" style="236" customWidth="1"/>
    <col min="16137" max="16137" width="26.85546875" style="236" customWidth="1"/>
    <col min="16138" max="16138" width="5" style="236" customWidth="1"/>
    <col min="16139" max="16139" width="0.85546875" style="236" customWidth="1"/>
    <col min="16140" max="16140" width="1.42578125" style="236" customWidth="1"/>
    <col min="16141" max="16384" width="9.140625" style="236"/>
  </cols>
  <sheetData>
    <row r="1" spans="2:10" ht="8.1" customHeight="1"/>
    <row r="2" spans="2:10" ht="12.4" customHeight="1">
      <c r="C2" s="237"/>
      <c r="D2" s="238"/>
      <c r="E2" s="238"/>
      <c r="F2" s="238"/>
      <c r="G2" s="238"/>
      <c r="H2" s="238"/>
      <c r="I2" s="239"/>
    </row>
    <row r="3" spans="2:10" ht="15.75" customHeight="1">
      <c r="C3" s="240" t="s">
        <v>905</v>
      </c>
      <c r="D3" s="236" t="s">
        <v>906</v>
      </c>
      <c r="I3" s="241"/>
    </row>
    <row r="4" spans="2:10" ht="4.5" hidden="1" customHeight="1">
      <c r="C4" s="242"/>
      <c r="I4" s="241"/>
    </row>
    <row r="5" spans="2:10" ht="15.75" customHeight="1">
      <c r="C5" s="240" t="s">
        <v>907</v>
      </c>
      <c r="D5" s="236" t="s">
        <v>908</v>
      </c>
      <c r="I5" s="241"/>
    </row>
    <row r="6" spans="2:10" ht="3.75" hidden="1" customHeight="1">
      <c r="C6" s="242"/>
      <c r="I6" s="241"/>
    </row>
    <row r="7" spans="2:10" ht="12" customHeight="1">
      <c r="C7" s="240" t="s">
        <v>909</v>
      </c>
      <c r="D7" s="243" t="s">
        <v>862</v>
      </c>
      <c r="E7" s="244"/>
      <c r="I7" s="241"/>
    </row>
    <row r="8" spans="2:10" ht="4.5" hidden="1" customHeight="1">
      <c r="C8" s="245"/>
      <c r="D8" s="246"/>
      <c r="E8" s="246"/>
      <c r="F8" s="246"/>
      <c r="G8" s="246"/>
      <c r="H8" s="246"/>
      <c r="I8" s="247"/>
    </row>
    <row r="9" spans="2:10" ht="15.2" customHeight="1"/>
    <row r="10" spans="2:10" ht="45.6" customHeight="1">
      <c r="B10" s="248" t="s">
        <v>910</v>
      </c>
      <c r="C10" s="249"/>
      <c r="D10" s="249"/>
      <c r="E10" s="249"/>
      <c r="F10" s="249"/>
      <c r="G10" s="249"/>
      <c r="H10" s="249"/>
      <c r="I10" s="249"/>
      <c r="J10" s="249"/>
    </row>
    <row r="11" spans="2:10" ht="12.75" customHeight="1">
      <c r="B11" s="250" t="s">
        <v>175</v>
      </c>
      <c r="C11" s="244"/>
      <c r="D11" s="251" t="s">
        <v>176</v>
      </c>
      <c r="E11" s="252"/>
      <c r="F11" s="250" t="s">
        <v>177</v>
      </c>
      <c r="G11" s="244"/>
      <c r="H11" s="253" t="s">
        <v>178</v>
      </c>
      <c r="I11" s="250" t="s">
        <v>179</v>
      </c>
      <c r="J11" s="244"/>
    </row>
    <row r="12" spans="2:10" ht="12.75" customHeight="1">
      <c r="B12" s="243">
        <v>1</v>
      </c>
      <c r="C12" s="244"/>
      <c r="D12" s="254" t="s">
        <v>181</v>
      </c>
      <c r="E12" s="255"/>
      <c r="F12" s="256">
        <v>42434.19</v>
      </c>
      <c r="G12" s="244"/>
      <c r="H12" s="257" t="s">
        <v>180</v>
      </c>
      <c r="I12" s="243" t="s">
        <v>862</v>
      </c>
      <c r="J12" s="244"/>
    </row>
    <row r="13" spans="2:10" ht="12.75" customHeight="1">
      <c r="B13" s="243">
        <v>2</v>
      </c>
      <c r="C13" s="244"/>
      <c r="D13" s="254" t="s">
        <v>183</v>
      </c>
      <c r="E13" s="255"/>
      <c r="F13" s="256">
        <v>42702.65</v>
      </c>
      <c r="G13" s="244"/>
      <c r="H13" s="257" t="s">
        <v>184</v>
      </c>
      <c r="I13" s="243" t="s">
        <v>862</v>
      </c>
      <c r="J13" s="244"/>
    </row>
    <row r="14" spans="2:10" ht="12.75" customHeight="1">
      <c r="B14" s="243">
        <v>3</v>
      </c>
      <c r="C14" s="244"/>
      <c r="D14" s="254" t="s">
        <v>187</v>
      </c>
      <c r="E14" s="255"/>
      <c r="F14" s="256">
        <v>44190.28</v>
      </c>
      <c r="G14" s="244"/>
      <c r="H14" s="257" t="s">
        <v>186</v>
      </c>
      <c r="I14" s="243" t="s">
        <v>862</v>
      </c>
      <c r="J14" s="244"/>
    </row>
    <row r="15" spans="2:10">
      <c r="B15" s="258"/>
      <c r="C15" s="244"/>
      <c r="D15" s="259"/>
      <c r="E15" s="260"/>
      <c r="F15" s="261">
        <v>129327.12</v>
      </c>
      <c r="G15" s="244"/>
      <c r="H15" s="262"/>
      <c r="I15" s="258"/>
      <c r="J15" s="244"/>
    </row>
    <row r="16" spans="2:10" ht="45.6" customHeight="1">
      <c r="B16" s="248" t="s">
        <v>911</v>
      </c>
      <c r="C16" s="249"/>
      <c r="D16" s="249"/>
      <c r="E16" s="249"/>
      <c r="F16" s="249"/>
      <c r="G16" s="249"/>
      <c r="H16" s="249"/>
      <c r="I16" s="249"/>
      <c r="J16" s="249"/>
    </row>
    <row r="17" spans="2:10" ht="12.75" customHeight="1">
      <c r="B17" s="250" t="s">
        <v>175</v>
      </c>
      <c r="C17" s="244"/>
      <c r="D17" s="251" t="s">
        <v>176</v>
      </c>
      <c r="E17" s="252"/>
      <c r="F17" s="250" t="s">
        <v>177</v>
      </c>
      <c r="G17" s="244"/>
      <c r="H17" s="253" t="s">
        <v>178</v>
      </c>
      <c r="I17" s="250" t="s">
        <v>179</v>
      </c>
      <c r="J17" s="244"/>
    </row>
    <row r="18" spans="2:10" ht="33.75" customHeight="1">
      <c r="B18" s="243">
        <v>1</v>
      </c>
      <c r="C18" s="244"/>
      <c r="D18" s="254" t="s">
        <v>863</v>
      </c>
      <c r="E18" s="255"/>
      <c r="F18" s="256">
        <v>68.06</v>
      </c>
      <c r="G18" s="244"/>
      <c r="H18" s="257" t="s">
        <v>201</v>
      </c>
      <c r="I18" s="243" t="s">
        <v>912</v>
      </c>
      <c r="J18" s="244"/>
    </row>
    <row r="19" spans="2:10" ht="33.75" customHeight="1">
      <c r="B19" s="243">
        <v>2</v>
      </c>
      <c r="C19" s="244"/>
      <c r="D19" s="254" t="s">
        <v>864</v>
      </c>
      <c r="E19" s="255"/>
      <c r="F19" s="256">
        <v>792.4</v>
      </c>
      <c r="G19" s="244"/>
      <c r="H19" s="257" t="s">
        <v>193</v>
      </c>
      <c r="I19" s="243" t="s">
        <v>912</v>
      </c>
      <c r="J19" s="244"/>
    </row>
    <row r="20" spans="2:10" ht="33.75" customHeight="1">
      <c r="B20" s="243">
        <v>3</v>
      </c>
      <c r="C20" s="244"/>
      <c r="D20" s="254" t="s">
        <v>865</v>
      </c>
      <c r="E20" s="255"/>
      <c r="F20" s="256">
        <v>9474.25</v>
      </c>
      <c r="G20" s="244"/>
      <c r="H20" s="257" t="s">
        <v>211</v>
      </c>
      <c r="I20" s="243" t="s">
        <v>912</v>
      </c>
      <c r="J20" s="244"/>
    </row>
    <row r="21" spans="2:10" ht="33.75" customHeight="1">
      <c r="B21" s="243">
        <v>4</v>
      </c>
      <c r="C21" s="244"/>
      <c r="D21" s="254" t="s">
        <v>866</v>
      </c>
      <c r="E21" s="255"/>
      <c r="F21" s="256">
        <v>2858.86</v>
      </c>
      <c r="G21" s="244"/>
      <c r="H21" s="257" t="s">
        <v>211</v>
      </c>
      <c r="I21" s="243" t="s">
        <v>912</v>
      </c>
      <c r="J21" s="244"/>
    </row>
    <row r="22" spans="2:10" ht="33.75" customHeight="1">
      <c r="B22" s="243">
        <v>5</v>
      </c>
      <c r="C22" s="244"/>
      <c r="D22" s="254" t="s">
        <v>867</v>
      </c>
      <c r="E22" s="255"/>
      <c r="F22" s="256">
        <v>550.91999999999996</v>
      </c>
      <c r="G22" s="244"/>
      <c r="H22" s="257" t="s">
        <v>211</v>
      </c>
      <c r="I22" s="243" t="s">
        <v>912</v>
      </c>
      <c r="J22" s="244"/>
    </row>
    <row r="23" spans="2:10" ht="33.75" customHeight="1">
      <c r="B23" s="243">
        <v>6</v>
      </c>
      <c r="C23" s="244"/>
      <c r="D23" s="254" t="s">
        <v>913</v>
      </c>
      <c r="E23" s="255"/>
      <c r="F23" s="256">
        <v>666.72</v>
      </c>
      <c r="G23" s="244"/>
      <c r="H23" s="257" t="s">
        <v>217</v>
      </c>
      <c r="I23" s="243" t="s">
        <v>912</v>
      </c>
      <c r="J23" s="244"/>
    </row>
    <row r="24" spans="2:10" ht="33.75" customHeight="1">
      <c r="B24" s="243">
        <v>7</v>
      </c>
      <c r="C24" s="244"/>
      <c r="D24" s="254" t="s">
        <v>868</v>
      </c>
      <c r="E24" s="255"/>
      <c r="F24" s="256">
        <v>1947.32</v>
      </c>
      <c r="G24" s="244"/>
      <c r="H24" s="257" t="s">
        <v>217</v>
      </c>
      <c r="I24" s="243" t="s">
        <v>912</v>
      </c>
      <c r="J24" s="244"/>
    </row>
    <row r="25" spans="2:10" ht="33.75" customHeight="1">
      <c r="B25" s="243">
        <v>8</v>
      </c>
      <c r="C25" s="244"/>
      <c r="D25" s="254" t="s">
        <v>869</v>
      </c>
      <c r="E25" s="255"/>
      <c r="F25" s="256">
        <v>2367.48</v>
      </c>
      <c r="G25" s="244"/>
      <c r="H25" s="257" t="s">
        <v>217</v>
      </c>
      <c r="I25" s="243" t="s">
        <v>912</v>
      </c>
      <c r="J25" s="244"/>
    </row>
    <row r="26" spans="2:10">
      <c r="B26" s="258"/>
      <c r="C26" s="244"/>
      <c r="D26" s="259"/>
      <c r="E26" s="260"/>
      <c r="F26" s="261">
        <v>18726.009999999998</v>
      </c>
      <c r="G26" s="244"/>
      <c r="H26" s="262"/>
      <c r="I26" s="258"/>
      <c r="J26" s="244"/>
    </row>
    <row r="27" spans="2:10" ht="45.6" customHeight="1">
      <c r="B27" s="248" t="s">
        <v>914</v>
      </c>
      <c r="C27" s="249"/>
      <c r="D27" s="249"/>
      <c r="E27" s="249"/>
      <c r="F27" s="249"/>
      <c r="G27" s="249"/>
      <c r="H27" s="249"/>
      <c r="I27" s="249"/>
      <c r="J27" s="249"/>
    </row>
    <row r="28" spans="2:10" ht="12.75" customHeight="1">
      <c r="B28" s="250" t="s">
        <v>175</v>
      </c>
      <c r="C28" s="244"/>
      <c r="D28" s="251" t="s">
        <v>176</v>
      </c>
      <c r="E28" s="252"/>
      <c r="F28" s="250" t="s">
        <v>177</v>
      </c>
      <c r="G28" s="244"/>
      <c r="H28" s="253" t="s">
        <v>178</v>
      </c>
      <c r="I28" s="250" t="s">
        <v>179</v>
      </c>
      <c r="J28" s="244"/>
    </row>
    <row r="29" spans="2:10" ht="12.75" customHeight="1">
      <c r="B29" s="243">
        <v>1</v>
      </c>
      <c r="C29" s="244"/>
      <c r="D29" s="254" t="s">
        <v>915</v>
      </c>
      <c r="E29" s="255"/>
      <c r="F29" s="256">
        <v>535.5</v>
      </c>
      <c r="G29" s="244"/>
      <c r="H29" s="257" t="s">
        <v>396</v>
      </c>
      <c r="I29" s="243" t="s">
        <v>871</v>
      </c>
      <c r="J29" s="244"/>
    </row>
    <row r="30" spans="2:10" ht="12.75" customHeight="1">
      <c r="B30" s="243">
        <v>2</v>
      </c>
      <c r="C30" s="244"/>
      <c r="D30" s="254" t="s">
        <v>870</v>
      </c>
      <c r="E30" s="255"/>
      <c r="F30" s="256">
        <v>535.5</v>
      </c>
      <c r="G30" s="244"/>
      <c r="H30" s="257" t="s">
        <v>396</v>
      </c>
      <c r="I30" s="243" t="s">
        <v>872</v>
      </c>
      <c r="J30" s="244"/>
    </row>
    <row r="31" spans="2:10" ht="12.75" customHeight="1">
      <c r="B31" s="243">
        <v>3</v>
      </c>
      <c r="C31" s="244"/>
      <c r="D31" s="254" t="s">
        <v>870</v>
      </c>
      <c r="E31" s="255"/>
      <c r="F31" s="256">
        <v>535.5</v>
      </c>
      <c r="G31" s="244"/>
      <c r="H31" s="257" t="s">
        <v>396</v>
      </c>
      <c r="I31" s="243" t="s">
        <v>873</v>
      </c>
      <c r="J31" s="244"/>
    </row>
    <row r="32" spans="2:10" ht="12.75" customHeight="1">
      <c r="B32" s="243">
        <v>4</v>
      </c>
      <c r="C32" s="244"/>
      <c r="D32" s="254" t="s">
        <v>874</v>
      </c>
      <c r="E32" s="255"/>
      <c r="F32" s="256">
        <v>535.5</v>
      </c>
      <c r="G32" s="244"/>
      <c r="H32" s="257" t="s">
        <v>396</v>
      </c>
      <c r="I32" s="243" t="s">
        <v>875</v>
      </c>
      <c r="J32" s="244"/>
    </row>
    <row r="33" spans="2:10" ht="12.75" customHeight="1">
      <c r="B33" s="243">
        <v>5</v>
      </c>
      <c r="C33" s="244"/>
      <c r="D33" s="254" t="s">
        <v>876</v>
      </c>
      <c r="E33" s="255"/>
      <c r="F33" s="256">
        <v>642.6</v>
      </c>
      <c r="G33" s="244"/>
      <c r="H33" s="257" t="s">
        <v>396</v>
      </c>
      <c r="I33" s="243" t="s">
        <v>877</v>
      </c>
      <c r="J33" s="244"/>
    </row>
    <row r="34" spans="2:10" ht="12.75" customHeight="1">
      <c r="B34" s="243">
        <v>6</v>
      </c>
      <c r="C34" s="244"/>
      <c r="D34" s="254" t="s">
        <v>878</v>
      </c>
      <c r="E34" s="255"/>
      <c r="F34" s="256">
        <v>317.52</v>
      </c>
      <c r="G34" s="244"/>
      <c r="H34" s="257" t="s">
        <v>225</v>
      </c>
      <c r="I34" s="243" t="s">
        <v>872</v>
      </c>
      <c r="J34" s="244"/>
    </row>
    <row r="35" spans="2:10" ht="12.75" customHeight="1">
      <c r="B35" s="243">
        <v>7</v>
      </c>
      <c r="C35" s="244"/>
      <c r="D35" s="254" t="s">
        <v>879</v>
      </c>
      <c r="E35" s="255"/>
      <c r="F35" s="256">
        <v>231.99</v>
      </c>
      <c r="G35" s="244"/>
      <c r="H35" s="257" t="s">
        <v>880</v>
      </c>
      <c r="I35" s="243" t="s">
        <v>881</v>
      </c>
      <c r="J35" s="244"/>
    </row>
    <row r="36" spans="2:10" ht="12.75" customHeight="1">
      <c r="B36" s="243">
        <v>8</v>
      </c>
      <c r="C36" s="244"/>
      <c r="D36" s="254" t="s">
        <v>882</v>
      </c>
      <c r="E36" s="255"/>
      <c r="F36" s="256">
        <v>403.2</v>
      </c>
      <c r="G36" s="244"/>
      <c r="H36" s="257" t="s">
        <v>274</v>
      </c>
      <c r="I36" s="243" t="s">
        <v>883</v>
      </c>
      <c r="J36" s="244"/>
    </row>
    <row r="37" spans="2:10" ht="12.75" customHeight="1">
      <c r="B37" s="243">
        <v>9</v>
      </c>
      <c r="C37" s="244"/>
      <c r="D37" s="254" t="s">
        <v>884</v>
      </c>
      <c r="E37" s="255"/>
      <c r="F37" s="256">
        <v>390.44</v>
      </c>
      <c r="G37" s="244"/>
      <c r="H37" s="257" t="s">
        <v>334</v>
      </c>
      <c r="I37" s="243" t="s">
        <v>885</v>
      </c>
      <c r="J37" s="244"/>
    </row>
    <row r="38" spans="2:10" ht="12.75" customHeight="1">
      <c r="B38" s="243">
        <v>10</v>
      </c>
      <c r="C38" s="244"/>
      <c r="D38" s="254" t="s">
        <v>886</v>
      </c>
      <c r="E38" s="255"/>
      <c r="F38" s="256">
        <v>390.44</v>
      </c>
      <c r="G38" s="244"/>
      <c r="H38" s="257" t="s">
        <v>334</v>
      </c>
      <c r="I38" s="243" t="s">
        <v>887</v>
      </c>
      <c r="J38" s="244"/>
    </row>
    <row r="39" spans="2:10" ht="12.75" customHeight="1">
      <c r="B39" s="243">
        <v>11</v>
      </c>
      <c r="C39" s="244"/>
      <c r="D39" s="254" t="s">
        <v>888</v>
      </c>
      <c r="E39" s="255"/>
      <c r="F39" s="256">
        <v>618.75</v>
      </c>
      <c r="G39" s="244"/>
      <c r="H39" s="257" t="s">
        <v>262</v>
      </c>
      <c r="I39" s="243" t="s">
        <v>877</v>
      </c>
      <c r="J39" s="244"/>
    </row>
    <row r="40" spans="2:10" ht="12.75" customHeight="1">
      <c r="B40" s="243">
        <v>12</v>
      </c>
      <c r="C40" s="244"/>
      <c r="D40" s="254" t="s">
        <v>888</v>
      </c>
      <c r="E40" s="255"/>
      <c r="F40" s="256">
        <v>618.75</v>
      </c>
      <c r="G40" s="244"/>
      <c r="H40" s="257" t="s">
        <v>262</v>
      </c>
      <c r="I40" s="243" t="s">
        <v>871</v>
      </c>
      <c r="J40" s="244"/>
    </row>
    <row r="41" spans="2:10" ht="12.75" customHeight="1">
      <c r="B41" s="243">
        <v>13</v>
      </c>
      <c r="C41" s="244"/>
      <c r="D41" s="254" t="s">
        <v>916</v>
      </c>
      <c r="E41" s="255"/>
      <c r="F41" s="256">
        <v>618.75</v>
      </c>
      <c r="G41" s="244"/>
      <c r="H41" s="257" t="s">
        <v>262</v>
      </c>
      <c r="I41" s="243" t="s">
        <v>883</v>
      </c>
      <c r="J41" s="244"/>
    </row>
    <row r="42" spans="2:10" ht="12.75" customHeight="1">
      <c r="B42" s="243">
        <v>14</v>
      </c>
      <c r="C42" s="244"/>
      <c r="D42" s="254" t="s">
        <v>888</v>
      </c>
      <c r="E42" s="255"/>
      <c r="F42" s="256">
        <v>618.75</v>
      </c>
      <c r="G42" s="244"/>
      <c r="H42" s="257" t="s">
        <v>262</v>
      </c>
      <c r="I42" s="243" t="s">
        <v>873</v>
      </c>
      <c r="J42" s="244"/>
    </row>
    <row r="43" spans="2:10" ht="12.75" customHeight="1">
      <c r="B43" s="243">
        <v>15</v>
      </c>
      <c r="C43" s="244"/>
      <c r="D43" s="254" t="s">
        <v>888</v>
      </c>
      <c r="E43" s="255"/>
      <c r="F43" s="256">
        <v>618.75</v>
      </c>
      <c r="G43" s="244"/>
      <c r="H43" s="257" t="s">
        <v>262</v>
      </c>
      <c r="I43" s="243" t="s">
        <v>887</v>
      </c>
      <c r="J43" s="244"/>
    </row>
    <row r="44" spans="2:10" ht="12.75" customHeight="1">
      <c r="B44" s="243">
        <v>16</v>
      </c>
      <c r="C44" s="244"/>
      <c r="D44" s="254" t="s">
        <v>889</v>
      </c>
      <c r="E44" s="255"/>
      <c r="F44" s="256">
        <v>154.66</v>
      </c>
      <c r="G44" s="244"/>
      <c r="H44" s="257" t="s">
        <v>290</v>
      </c>
      <c r="I44" s="243" t="s">
        <v>887</v>
      </c>
      <c r="J44" s="244"/>
    </row>
    <row r="45" spans="2:10" ht="12.75" customHeight="1">
      <c r="B45" s="243">
        <v>17</v>
      </c>
      <c r="C45" s="244"/>
      <c r="D45" s="254" t="s">
        <v>917</v>
      </c>
      <c r="E45" s="255"/>
      <c r="F45" s="256">
        <v>322.56</v>
      </c>
      <c r="G45" s="244"/>
      <c r="H45" s="257" t="s">
        <v>217</v>
      </c>
      <c r="I45" s="243" t="s">
        <v>877</v>
      </c>
      <c r="J45" s="244"/>
    </row>
    <row r="46" spans="2:10" ht="12.75" customHeight="1">
      <c r="B46" s="243">
        <v>18</v>
      </c>
      <c r="C46" s="244"/>
      <c r="D46" s="254" t="s">
        <v>918</v>
      </c>
      <c r="E46" s="255"/>
      <c r="F46" s="256">
        <v>322.56</v>
      </c>
      <c r="G46" s="244"/>
      <c r="H46" s="257" t="s">
        <v>217</v>
      </c>
      <c r="I46" s="243" t="s">
        <v>873</v>
      </c>
      <c r="J46" s="244"/>
    </row>
    <row r="47" spans="2:10" ht="12.75" customHeight="1">
      <c r="B47" s="243">
        <v>19</v>
      </c>
      <c r="C47" s="244"/>
      <c r="D47" s="254" t="s">
        <v>918</v>
      </c>
      <c r="E47" s="255"/>
      <c r="F47" s="256">
        <v>322.56</v>
      </c>
      <c r="G47" s="244"/>
      <c r="H47" s="257" t="s">
        <v>217</v>
      </c>
      <c r="I47" s="243" t="s">
        <v>875</v>
      </c>
      <c r="J47" s="244"/>
    </row>
    <row r="48" spans="2:10" ht="12.75" customHeight="1">
      <c r="B48" s="243">
        <v>20</v>
      </c>
      <c r="C48" s="244"/>
      <c r="D48" s="254" t="s">
        <v>918</v>
      </c>
      <c r="E48" s="255"/>
      <c r="F48" s="256">
        <v>322.56</v>
      </c>
      <c r="G48" s="244"/>
      <c r="H48" s="257" t="s">
        <v>217</v>
      </c>
      <c r="I48" s="243" t="s">
        <v>887</v>
      </c>
      <c r="J48" s="244"/>
    </row>
    <row r="49" spans="2:10" ht="12.75" customHeight="1">
      <c r="B49" s="243">
        <v>21</v>
      </c>
      <c r="C49" s="244"/>
      <c r="D49" s="254" t="s">
        <v>918</v>
      </c>
      <c r="E49" s="255"/>
      <c r="F49" s="256">
        <v>322.56</v>
      </c>
      <c r="G49" s="244"/>
      <c r="H49" s="257" t="s">
        <v>217</v>
      </c>
      <c r="I49" s="243" t="s">
        <v>883</v>
      </c>
      <c r="J49" s="244"/>
    </row>
    <row r="50" spans="2:10" ht="12.75" customHeight="1">
      <c r="B50" s="243">
        <v>22</v>
      </c>
      <c r="C50" s="244"/>
      <c r="D50" s="254" t="s">
        <v>890</v>
      </c>
      <c r="E50" s="255"/>
      <c r="F50" s="256">
        <v>225.72</v>
      </c>
      <c r="G50" s="244"/>
      <c r="H50" s="257" t="s">
        <v>217</v>
      </c>
      <c r="I50" s="243" t="s">
        <v>891</v>
      </c>
      <c r="J50" s="244"/>
    </row>
    <row r="51" spans="2:10" ht="12.75" customHeight="1">
      <c r="B51" s="243">
        <v>23</v>
      </c>
      <c r="C51" s="244"/>
      <c r="D51" s="254" t="s">
        <v>892</v>
      </c>
      <c r="E51" s="255"/>
      <c r="F51" s="256">
        <v>315.2</v>
      </c>
      <c r="G51" s="244"/>
      <c r="H51" s="257" t="s">
        <v>217</v>
      </c>
      <c r="I51" s="243" t="s">
        <v>887</v>
      </c>
      <c r="J51" s="244"/>
    </row>
    <row r="52" spans="2:10" ht="12.75" customHeight="1">
      <c r="B52" s="243">
        <v>24</v>
      </c>
      <c r="C52" s="244"/>
      <c r="D52" s="254" t="s">
        <v>893</v>
      </c>
      <c r="E52" s="255"/>
      <c r="F52" s="256">
        <v>315.2</v>
      </c>
      <c r="G52" s="244"/>
      <c r="H52" s="257" t="s">
        <v>217</v>
      </c>
      <c r="I52" s="243" t="s">
        <v>873</v>
      </c>
      <c r="J52" s="244"/>
    </row>
    <row r="53" spans="2:10" ht="12.75" customHeight="1">
      <c r="B53" s="243">
        <v>25</v>
      </c>
      <c r="C53" s="244"/>
      <c r="D53" s="254" t="s">
        <v>893</v>
      </c>
      <c r="E53" s="255"/>
      <c r="F53" s="256">
        <v>315.2</v>
      </c>
      <c r="G53" s="244"/>
      <c r="H53" s="257" t="s">
        <v>217</v>
      </c>
      <c r="I53" s="243" t="s">
        <v>875</v>
      </c>
      <c r="J53" s="244"/>
    </row>
    <row r="54" spans="2:10" ht="12.75" customHeight="1">
      <c r="B54" s="243">
        <v>26</v>
      </c>
      <c r="C54" s="244"/>
      <c r="D54" s="254" t="s">
        <v>919</v>
      </c>
      <c r="E54" s="255"/>
      <c r="F54" s="256">
        <v>394</v>
      </c>
      <c r="G54" s="244"/>
      <c r="H54" s="257" t="s">
        <v>217</v>
      </c>
      <c r="I54" s="243" t="s">
        <v>894</v>
      </c>
      <c r="J54" s="244"/>
    </row>
    <row r="55" spans="2:10" ht="12.75" customHeight="1">
      <c r="B55" s="243">
        <v>27</v>
      </c>
      <c r="C55" s="244"/>
      <c r="D55" s="254" t="s">
        <v>919</v>
      </c>
      <c r="E55" s="255"/>
      <c r="F55" s="256">
        <v>394</v>
      </c>
      <c r="G55" s="244"/>
      <c r="H55" s="257" t="s">
        <v>217</v>
      </c>
      <c r="I55" s="243" t="s">
        <v>885</v>
      </c>
      <c r="J55" s="244"/>
    </row>
    <row r="56" spans="2:10" ht="12.75" customHeight="1">
      <c r="B56" s="243">
        <v>28</v>
      </c>
      <c r="C56" s="244"/>
      <c r="D56" s="254" t="s">
        <v>919</v>
      </c>
      <c r="E56" s="255"/>
      <c r="F56" s="256">
        <v>394</v>
      </c>
      <c r="G56" s="244"/>
      <c r="H56" s="257" t="s">
        <v>217</v>
      </c>
      <c r="I56" s="243" t="s">
        <v>872</v>
      </c>
      <c r="J56" s="244"/>
    </row>
    <row r="57" spans="2:10" ht="12.75" customHeight="1">
      <c r="B57" s="243">
        <v>29</v>
      </c>
      <c r="C57" s="244"/>
      <c r="D57" s="254" t="s">
        <v>920</v>
      </c>
      <c r="E57" s="255"/>
      <c r="F57" s="256">
        <v>112.86</v>
      </c>
      <c r="G57" s="244"/>
      <c r="H57" s="257" t="s">
        <v>217</v>
      </c>
      <c r="I57" s="243" t="s">
        <v>873</v>
      </c>
      <c r="J57" s="244"/>
    </row>
    <row r="58" spans="2:10" ht="12.75" customHeight="1">
      <c r="B58" s="243">
        <v>30</v>
      </c>
      <c r="C58" s="244"/>
      <c r="D58" s="254" t="s">
        <v>920</v>
      </c>
      <c r="E58" s="255"/>
      <c r="F58" s="256">
        <v>112.86</v>
      </c>
      <c r="G58" s="244"/>
      <c r="H58" s="257" t="s">
        <v>217</v>
      </c>
      <c r="I58" s="243" t="s">
        <v>875</v>
      </c>
      <c r="J58" s="244"/>
    </row>
    <row r="59" spans="2:10" ht="12.75" customHeight="1">
      <c r="B59" s="243">
        <v>31</v>
      </c>
      <c r="C59" s="244"/>
      <c r="D59" s="254" t="s">
        <v>895</v>
      </c>
      <c r="E59" s="255"/>
      <c r="F59" s="256">
        <v>107.52</v>
      </c>
      <c r="G59" s="244"/>
      <c r="H59" s="257" t="s">
        <v>217</v>
      </c>
      <c r="I59" s="243" t="s">
        <v>877</v>
      </c>
      <c r="J59" s="244"/>
    </row>
    <row r="60" spans="2:10" ht="12.75" customHeight="1">
      <c r="B60" s="243">
        <v>32</v>
      </c>
      <c r="C60" s="244"/>
      <c r="D60" s="254" t="s">
        <v>920</v>
      </c>
      <c r="E60" s="255"/>
      <c r="F60" s="256">
        <v>112.86</v>
      </c>
      <c r="G60" s="244"/>
      <c r="H60" s="257" t="s">
        <v>217</v>
      </c>
      <c r="I60" s="243" t="s">
        <v>877</v>
      </c>
      <c r="J60" s="244"/>
    </row>
    <row r="61" spans="2:10" ht="12.75" customHeight="1">
      <c r="B61" s="243">
        <v>33</v>
      </c>
      <c r="C61" s="244"/>
      <c r="D61" s="254" t="s">
        <v>921</v>
      </c>
      <c r="E61" s="255"/>
      <c r="F61" s="256">
        <v>112.86</v>
      </c>
      <c r="G61" s="244"/>
      <c r="H61" s="257" t="s">
        <v>217</v>
      </c>
      <c r="I61" s="243" t="s">
        <v>883</v>
      </c>
      <c r="J61" s="244"/>
    </row>
    <row r="62" spans="2:10" ht="12.75" customHeight="1">
      <c r="B62" s="243">
        <v>34</v>
      </c>
      <c r="C62" s="244"/>
      <c r="D62" s="254" t="s">
        <v>920</v>
      </c>
      <c r="E62" s="255"/>
      <c r="F62" s="256">
        <v>112.86</v>
      </c>
      <c r="G62" s="244"/>
      <c r="H62" s="257" t="s">
        <v>217</v>
      </c>
      <c r="I62" s="243" t="s">
        <v>887</v>
      </c>
      <c r="J62" s="244"/>
    </row>
    <row r="63" spans="2:10" ht="12.75" customHeight="1">
      <c r="B63" s="243">
        <v>35</v>
      </c>
      <c r="C63" s="244"/>
      <c r="D63" s="254" t="s">
        <v>895</v>
      </c>
      <c r="E63" s="255"/>
      <c r="F63" s="256">
        <v>107.52</v>
      </c>
      <c r="G63" s="244"/>
      <c r="H63" s="257" t="s">
        <v>217</v>
      </c>
      <c r="I63" s="243" t="s">
        <v>883</v>
      </c>
      <c r="J63" s="244"/>
    </row>
    <row r="64" spans="2:10">
      <c r="B64" s="258"/>
      <c r="C64" s="244"/>
      <c r="D64" s="259"/>
      <c r="E64" s="260"/>
      <c r="F64" s="261">
        <v>12512.060000000003</v>
      </c>
      <c r="G64" s="244"/>
      <c r="H64" s="262"/>
      <c r="I64" s="258"/>
      <c r="J64" s="244"/>
    </row>
    <row r="65" spans="2:10" ht="45.6" customHeight="1">
      <c r="B65" s="248" t="s">
        <v>922</v>
      </c>
      <c r="C65" s="249"/>
      <c r="D65" s="249"/>
      <c r="E65" s="249"/>
      <c r="F65" s="249"/>
      <c r="G65" s="249"/>
      <c r="H65" s="249"/>
      <c r="I65" s="249"/>
      <c r="J65" s="249"/>
    </row>
    <row r="66" spans="2:10" ht="12.75" customHeight="1">
      <c r="B66" s="250" t="s">
        <v>175</v>
      </c>
      <c r="C66" s="244"/>
      <c r="D66" s="251" t="s">
        <v>176</v>
      </c>
      <c r="E66" s="252"/>
      <c r="F66" s="250" t="s">
        <v>177</v>
      </c>
      <c r="G66" s="244"/>
      <c r="H66" s="253" t="s">
        <v>178</v>
      </c>
      <c r="I66" s="250" t="s">
        <v>179</v>
      </c>
      <c r="J66" s="244"/>
    </row>
    <row r="67" spans="2:10" ht="12.75" customHeight="1">
      <c r="B67" s="243">
        <v>1</v>
      </c>
      <c r="C67" s="244"/>
      <c r="D67" s="254" t="s">
        <v>923</v>
      </c>
      <c r="E67" s="255"/>
      <c r="F67" s="256">
        <v>569.85</v>
      </c>
      <c r="G67" s="244"/>
      <c r="H67" s="257" t="s">
        <v>396</v>
      </c>
      <c r="I67" s="243" t="s">
        <v>871</v>
      </c>
      <c r="J67" s="244"/>
    </row>
    <row r="68" spans="2:10" ht="12.75" customHeight="1">
      <c r="B68" s="243">
        <v>2</v>
      </c>
      <c r="C68" s="244"/>
      <c r="D68" s="254" t="s">
        <v>896</v>
      </c>
      <c r="E68" s="255"/>
      <c r="F68" s="256">
        <v>578.85</v>
      </c>
      <c r="G68" s="244"/>
      <c r="H68" s="257" t="s">
        <v>396</v>
      </c>
      <c r="I68" s="243" t="s">
        <v>872</v>
      </c>
      <c r="J68" s="244"/>
    </row>
    <row r="69" spans="2:10" ht="12.75" customHeight="1">
      <c r="B69" s="243">
        <v>3</v>
      </c>
      <c r="C69" s="244"/>
      <c r="D69" s="254" t="s">
        <v>896</v>
      </c>
      <c r="E69" s="255"/>
      <c r="F69" s="256">
        <v>569.85</v>
      </c>
      <c r="G69" s="244"/>
      <c r="H69" s="257" t="s">
        <v>396</v>
      </c>
      <c r="I69" s="243" t="s">
        <v>873</v>
      </c>
      <c r="J69" s="244"/>
    </row>
    <row r="70" spans="2:10" ht="12.75" customHeight="1">
      <c r="B70" s="243">
        <v>4</v>
      </c>
      <c r="C70" s="244"/>
      <c r="D70" s="254" t="s">
        <v>896</v>
      </c>
      <c r="E70" s="255"/>
      <c r="F70" s="256">
        <v>562.9</v>
      </c>
      <c r="G70" s="244"/>
      <c r="H70" s="257" t="s">
        <v>396</v>
      </c>
      <c r="I70" s="243" t="s">
        <v>875</v>
      </c>
      <c r="J70" s="244"/>
    </row>
    <row r="71" spans="2:10" ht="12.75" customHeight="1">
      <c r="B71" s="243">
        <v>5</v>
      </c>
      <c r="C71" s="244"/>
      <c r="D71" s="254" t="s">
        <v>896</v>
      </c>
      <c r="E71" s="255"/>
      <c r="F71" s="256">
        <v>742.25</v>
      </c>
      <c r="G71" s="244"/>
      <c r="H71" s="257" t="s">
        <v>396</v>
      </c>
      <c r="I71" s="243" t="s">
        <v>877</v>
      </c>
      <c r="J71" s="244"/>
    </row>
    <row r="72" spans="2:10" ht="12.75" customHeight="1">
      <c r="B72" s="243">
        <v>6</v>
      </c>
      <c r="C72" s="244"/>
      <c r="D72" s="254" t="s">
        <v>897</v>
      </c>
      <c r="E72" s="255"/>
      <c r="F72" s="256">
        <v>173.8</v>
      </c>
      <c r="G72" s="244"/>
      <c r="H72" s="257" t="s">
        <v>225</v>
      </c>
      <c r="I72" s="243" t="s">
        <v>872</v>
      </c>
      <c r="J72" s="244"/>
    </row>
    <row r="73" spans="2:10" ht="12.75" customHeight="1">
      <c r="B73" s="243">
        <v>7</v>
      </c>
      <c r="C73" s="244"/>
      <c r="D73" s="254" t="s">
        <v>898</v>
      </c>
      <c r="E73" s="255"/>
      <c r="F73" s="256">
        <v>154</v>
      </c>
      <c r="G73" s="244"/>
      <c r="H73" s="257" t="s">
        <v>254</v>
      </c>
      <c r="I73" s="243" t="s">
        <v>881</v>
      </c>
      <c r="J73" s="244"/>
    </row>
    <row r="74" spans="2:10" ht="12.75" customHeight="1">
      <c r="B74" s="243">
        <v>8</v>
      </c>
      <c r="C74" s="244"/>
      <c r="D74" s="254" t="s">
        <v>899</v>
      </c>
      <c r="E74" s="255"/>
      <c r="F74" s="256">
        <v>480</v>
      </c>
      <c r="G74" s="244"/>
      <c r="H74" s="257" t="s">
        <v>334</v>
      </c>
      <c r="I74" s="243" t="s">
        <v>885</v>
      </c>
      <c r="J74" s="244"/>
    </row>
    <row r="75" spans="2:10" ht="12.75" customHeight="1">
      <c r="B75" s="243">
        <v>9</v>
      </c>
      <c r="C75" s="244"/>
      <c r="D75" s="254" t="s">
        <v>899</v>
      </c>
      <c r="E75" s="255"/>
      <c r="F75" s="256">
        <v>480</v>
      </c>
      <c r="G75" s="244"/>
      <c r="H75" s="257" t="s">
        <v>334</v>
      </c>
      <c r="I75" s="243" t="s">
        <v>887</v>
      </c>
      <c r="J75" s="244"/>
    </row>
    <row r="76" spans="2:10" ht="12.75" customHeight="1">
      <c r="B76" s="243">
        <v>10</v>
      </c>
      <c r="C76" s="244"/>
      <c r="D76" s="254" t="s">
        <v>924</v>
      </c>
      <c r="E76" s="255"/>
      <c r="F76" s="256">
        <v>1142.96</v>
      </c>
      <c r="G76" s="244"/>
      <c r="H76" s="257" t="s">
        <v>262</v>
      </c>
      <c r="I76" s="243" t="s">
        <v>871</v>
      </c>
      <c r="J76" s="244"/>
    </row>
    <row r="77" spans="2:10" ht="12.75" customHeight="1">
      <c r="B77" s="243">
        <v>11</v>
      </c>
      <c r="C77" s="244"/>
      <c r="D77" s="254" t="s">
        <v>924</v>
      </c>
      <c r="E77" s="255"/>
      <c r="F77" s="256">
        <v>1142.96</v>
      </c>
      <c r="G77" s="244"/>
      <c r="H77" s="257" t="s">
        <v>262</v>
      </c>
      <c r="I77" s="243" t="s">
        <v>883</v>
      </c>
      <c r="J77" s="244"/>
    </row>
    <row r="78" spans="2:10" ht="12.75" customHeight="1">
      <c r="B78" s="243">
        <v>12</v>
      </c>
      <c r="C78" s="244"/>
      <c r="D78" s="254" t="s">
        <v>900</v>
      </c>
      <c r="E78" s="255"/>
      <c r="F78" s="256">
        <v>120</v>
      </c>
      <c r="G78" s="244"/>
      <c r="H78" s="257" t="s">
        <v>290</v>
      </c>
      <c r="I78" s="243" t="s">
        <v>887</v>
      </c>
      <c r="J78" s="244"/>
    </row>
    <row r="79" spans="2:10" ht="12.75" customHeight="1">
      <c r="B79" s="243">
        <v>13</v>
      </c>
      <c r="C79" s="244"/>
      <c r="D79" s="254" t="s">
        <v>925</v>
      </c>
      <c r="E79" s="255"/>
      <c r="F79" s="256">
        <v>99</v>
      </c>
      <c r="G79" s="244"/>
      <c r="H79" s="257" t="s">
        <v>496</v>
      </c>
      <c r="I79" s="243" t="s">
        <v>894</v>
      </c>
      <c r="J79" s="244"/>
    </row>
    <row r="80" spans="2:10">
      <c r="B80" s="258"/>
      <c r="C80" s="244"/>
      <c r="D80" s="259"/>
      <c r="E80" s="260"/>
      <c r="F80" s="261">
        <v>6816.42</v>
      </c>
      <c r="G80" s="244"/>
      <c r="H80" s="262"/>
      <c r="I80" s="258"/>
      <c r="J80" s="244"/>
    </row>
    <row r="81" spans="2:10" ht="45.6" customHeight="1">
      <c r="B81" s="248" t="s">
        <v>926</v>
      </c>
      <c r="C81" s="249"/>
      <c r="D81" s="249"/>
      <c r="E81" s="249"/>
      <c r="F81" s="249"/>
      <c r="G81" s="249"/>
      <c r="H81" s="249"/>
      <c r="I81" s="249"/>
      <c r="J81" s="249"/>
    </row>
    <row r="82" spans="2:10" ht="12.75" customHeight="1">
      <c r="B82" s="250" t="s">
        <v>175</v>
      </c>
      <c r="C82" s="244"/>
      <c r="D82" s="251" t="s">
        <v>176</v>
      </c>
      <c r="E82" s="252"/>
      <c r="F82" s="250" t="s">
        <v>177</v>
      </c>
      <c r="G82" s="244"/>
      <c r="H82" s="253" t="s">
        <v>178</v>
      </c>
      <c r="I82" s="250" t="s">
        <v>179</v>
      </c>
      <c r="J82" s="244"/>
    </row>
    <row r="83" spans="2:10" ht="12.75" customHeight="1">
      <c r="B83" s="243">
        <v>1</v>
      </c>
      <c r="C83" s="244"/>
      <c r="D83" s="254" t="s">
        <v>901</v>
      </c>
      <c r="E83" s="255"/>
      <c r="F83" s="256">
        <v>60</v>
      </c>
      <c r="G83" s="244"/>
      <c r="H83" s="257" t="s">
        <v>262</v>
      </c>
      <c r="I83" s="243" t="s">
        <v>875</v>
      </c>
      <c r="J83" s="244"/>
    </row>
    <row r="84" spans="2:10" ht="12.75" customHeight="1">
      <c r="B84" s="243">
        <v>2</v>
      </c>
      <c r="C84" s="244"/>
      <c r="D84" s="254" t="s">
        <v>902</v>
      </c>
      <c r="E84" s="255"/>
      <c r="F84" s="256">
        <v>60</v>
      </c>
      <c r="G84" s="244"/>
      <c r="H84" s="257" t="s">
        <v>267</v>
      </c>
      <c r="I84" s="243" t="s">
        <v>903</v>
      </c>
      <c r="J84" s="244"/>
    </row>
    <row r="85" spans="2:10">
      <c r="B85" s="258"/>
      <c r="C85" s="244"/>
      <c r="D85" s="259"/>
      <c r="E85" s="260"/>
      <c r="F85" s="261">
        <v>120</v>
      </c>
      <c r="G85" s="244"/>
      <c r="H85" s="262"/>
      <c r="I85" s="258"/>
      <c r="J85" s="244"/>
    </row>
    <row r="86" spans="2:10" ht="45.6" customHeight="1">
      <c r="B86" s="248" t="s">
        <v>927</v>
      </c>
      <c r="C86" s="249"/>
      <c r="D86" s="249"/>
      <c r="E86" s="249"/>
      <c r="F86" s="249"/>
      <c r="G86" s="249"/>
      <c r="H86" s="249"/>
      <c r="I86" s="249"/>
      <c r="J86" s="249"/>
    </row>
    <row r="87" spans="2:10" ht="12.75" customHeight="1">
      <c r="B87" s="250" t="s">
        <v>175</v>
      </c>
      <c r="C87" s="244"/>
      <c r="D87" s="251" t="s">
        <v>176</v>
      </c>
      <c r="E87" s="252"/>
      <c r="F87" s="250" t="s">
        <v>177</v>
      </c>
      <c r="G87" s="244"/>
      <c r="H87" s="253" t="s">
        <v>178</v>
      </c>
      <c r="I87" s="250" t="s">
        <v>179</v>
      </c>
      <c r="J87" s="244"/>
    </row>
    <row r="88" spans="2:10" ht="12.75" customHeight="1">
      <c r="B88" s="243">
        <v>1</v>
      </c>
      <c r="C88" s="244"/>
      <c r="D88" s="254" t="s">
        <v>928</v>
      </c>
      <c r="E88" s="255"/>
      <c r="F88" s="256">
        <v>46.4</v>
      </c>
      <c r="G88" s="244"/>
      <c r="H88" s="257" t="s">
        <v>287</v>
      </c>
      <c r="I88" s="243" t="s">
        <v>903</v>
      </c>
      <c r="J88" s="244"/>
    </row>
    <row r="89" spans="2:10">
      <c r="B89" s="258"/>
      <c r="C89" s="244"/>
      <c r="D89" s="259"/>
      <c r="E89" s="260"/>
      <c r="F89" s="261">
        <v>46.4</v>
      </c>
      <c r="G89" s="244"/>
      <c r="H89" s="262"/>
      <c r="I89" s="258"/>
      <c r="J89" s="244"/>
    </row>
    <row r="90" spans="2:10" ht="409.6" hidden="1" customHeight="1"/>
    <row r="91" spans="2:10" ht="12.6" customHeight="1"/>
    <row r="92" spans="2:10" ht="108.4" customHeight="1"/>
  </sheetData>
  <mergeCells count="303">
    <mergeCell ref="B89:C89"/>
    <mergeCell ref="D89:E89"/>
    <mergeCell ref="F89:G89"/>
    <mergeCell ref="I89:J89"/>
    <mergeCell ref="B86:J86"/>
    <mergeCell ref="B87:C87"/>
    <mergeCell ref="D87:E87"/>
    <mergeCell ref="F87:G87"/>
    <mergeCell ref="I87:J87"/>
    <mergeCell ref="B88:C88"/>
    <mergeCell ref="D88:E88"/>
    <mergeCell ref="F88:G88"/>
    <mergeCell ref="I88:J88"/>
    <mergeCell ref="B84:C84"/>
    <mergeCell ref="D84:E84"/>
    <mergeCell ref="F84:G84"/>
    <mergeCell ref="I84:J84"/>
    <mergeCell ref="B85:C85"/>
    <mergeCell ref="D85:E85"/>
    <mergeCell ref="F85:G85"/>
    <mergeCell ref="I85:J85"/>
    <mergeCell ref="B81:J81"/>
    <mergeCell ref="B82:C82"/>
    <mergeCell ref="D82:E82"/>
    <mergeCell ref="F82:G82"/>
    <mergeCell ref="I82:J82"/>
    <mergeCell ref="B83:C83"/>
    <mergeCell ref="D83:E83"/>
    <mergeCell ref="F83:G83"/>
    <mergeCell ref="I83:J83"/>
    <mergeCell ref="B79:C79"/>
    <mergeCell ref="D79:E79"/>
    <mergeCell ref="F79:G79"/>
    <mergeCell ref="I79:J79"/>
    <mergeCell ref="B80:C80"/>
    <mergeCell ref="D80:E80"/>
    <mergeCell ref="F80:G80"/>
    <mergeCell ref="I80:J80"/>
    <mergeCell ref="B77:C77"/>
    <mergeCell ref="D77:E77"/>
    <mergeCell ref="F77:G77"/>
    <mergeCell ref="I77:J77"/>
    <mergeCell ref="B78:C78"/>
    <mergeCell ref="D78:E78"/>
    <mergeCell ref="F78:G78"/>
    <mergeCell ref="I78:J78"/>
    <mergeCell ref="B75:C75"/>
    <mergeCell ref="D75:E75"/>
    <mergeCell ref="F75:G75"/>
    <mergeCell ref="I75:J75"/>
    <mergeCell ref="B76:C76"/>
    <mergeCell ref="D76:E76"/>
    <mergeCell ref="F76:G76"/>
    <mergeCell ref="I76:J76"/>
    <mergeCell ref="B73:C73"/>
    <mergeCell ref="D73:E73"/>
    <mergeCell ref="F73:G73"/>
    <mergeCell ref="I73:J73"/>
    <mergeCell ref="B74:C74"/>
    <mergeCell ref="D74:E74"/>
    <mergeCell ref="F74:G74"/>
    <mergeCell ref="I74:J74"/>
    <mergeCell ref="B71:C71"/>
    <mergeCell ref="D71:E71"/>
    <mergeCell ref="F71:G71"/>
    <mergeCell ref="I71:J71"/>
    <mergeCell ref="B72:C72"/>
    <mergeCell ref="D72:E72"/>
    <mergeCell ref="F72:G72"/>
    <mergeCell ref="I72:J72"/>
    <mergeCell ref="B69:C69"/>
    <mergeCell ref="D69:E69"/>
    <mergeCell ref="F69:G69"/>
    <mergeCell ref="I69:J69"/>
    <mergeCell ref="B70:C70"/>
    <mergeCell ref="D70:E70"/>
    <mergeCell ref="F70:G70"/>
    <mergeCell ref="I70:J70"/>
    <mergeCell ref="B67:C67"/>
    <mergeCell ref="D67:E67"/>
    <mergeCell ref="F67:G67"/>
    <mergeCell ref="I67:J67"/>
    <mergeCell ref="B68:C68"/>
    <mergeCell ref="D68:E68"/>
    <mergeCell ref="F68:G68"/>
    <mergeCell ref="I68:J68"/>
    <mergeCell ref="B64:C64"/>
    <mergeCell ref="D64:E64"/>
    <mergeCell ref="F64:G64"/>
    <mergeCell ref="I64:J64"/>
    <mergeCell ref="B65:J65"/>
    <mergeCell ref="B66:C66"/>
    <mergeCell ref="D66:E66"/>
    <mergeCell ref="F66:G66"/>
    <mergeCell ref="I66:J66"/>
    <mergeCell ref="B62:C62"/>
    <mergeCell ref="D62:E62"/>
    <mergeCell ref="F62:G62"/>
    <mergeCell ref="I62:J62"/>
    <mergeCell ref="B63:C63"/>
    <mergeCell ref="D63:E63"/>
    <mergeCell ref="F63:G63"/>
    <mergeCell ref="I63:J63"/>
    <mergeCell ref="B60:C60"/>
    <mergeCell ref="D60:E60"/>
    <mergeCell ref="F60:G60"/>
    <mergeCell ref="I60:J60"/>
    <mergeCell ref="B61:C61"/>
    <mergeCell ref="D61:E61"/>
    <mergeCell ref="F61:G61"/>
    <mergeCell ref="I61:J61"/>
    <mergeCell ref="B58:C58"/>
    <mergeCell ref="D58:E58"/>
    <mergeCell ref="F58:G58"/>
    <mergeCell ref="I58:J58"/>
    <mergeCell ref="B59:C59"/>
    <mergeCell ref="D59:E59"/>
    <mergeCell ref="F59:G59"/>
    <mergeCell ref="I59:J59"/>
    <mergeCell ref="B56:C56"/>
    <mergeCell ref="D56:E56"/>
    <mergeCell ref="F56:G56"/>
    <mergeCell ref="I56:J56"/>
    <mergeCell ref="B57:C57"/>
    <mergeCell ref="D57:E57"/>
    <mergeCell ref="F57:G57"/>
    <mergeCell ref="I57:J57"/>
    <mergeCell ref="B54:C54"/>
    <mergeCell ref="D54:E54"/>
    <mergeCell ref="F54:G54"/>
    <mergeCell ref="I54:J54"/>
    <mergeCell ref="B55:C55"/>
    <mergeCell ref="D55:E55"/>
    <mergeCell ref="F55:G55"/>
    <mergeCell ref="I55:J55"/>
    <mergeCell ref="B52:C52"/>
    <mergeCell ref="D52:E52"/>
    <mergeCell ref="F52:G52"/>
    <mergeCell ref="I52:J52"/>
    <mergeCell ref="B53:C53"/>
    <mergeCell ref="D53:E53"/>
    <mergeCell ref="F53:G53"/>
    <mergeCell ref="I53:J53"/>
    <mergeCell ref="B50:C50"/>
    <mergeCell ref="D50:E50"/>
    <mergeCell ref="F50:G50"/>
    <mergeCell ref="I50:J50"/>
    <mergeCell ref="B51:C51"/>
    <mergeCell ref="D51:E51"/>
    <mergeCell ref="F51:G51"/>
    <mergeCell ref="I51:J51"/>
    <mergeCell ref="B48:C48"/>
    <mergeCell ref="D48:E48"/>
    <mergeCell ref="F48:G48"/>
    <mergeCell ref="I48:J48"/>
    <mergeCell ref="B49:C49"/>
    <mergeCell ref="D49:E49"/>
    <mergeCell ref="F49:G49"/>
    <mergeCell ref="I49:J49"/>
    <mergeCell ref="B46:C46"/>
    <mergeCell ref="D46:E46"/>
    <mergeCell ref="F46:G46"/>
    <mergeCell ref="I46:J46"/>
    <mergeCell ref="B47:C47"/>
    <mergeCell ref="D47:E47"/>
    <mergeCell ref="F47:G47"/>
    <mergeCell ref="I47:J47"/>
    <mergeCell ref="B44:C44"/>
    <mergeCell ref="D44:E44"/>
    <mergeCell ref="F44:G44"/>
    <mergeCell ref="I44:J44"/>
    <mergeCell ref="B45:C45"/>
    <mergeCell ref="D45:E45"/>
    <mergeCell ref="F45:G45"/>
    <mergeCell ref="I45:J45"/>
    <mergeCell ref="B42:C42"/>
    <mergeCell ref="D42:E42"/>
    <mergeCell ref="F42:G42"/>
    <mergeCell ref="I42:J42"/>
    <mergeCell ref="B43:C43"/>
    <mergeCell ref="D43:E43"/>
    <mergeCell ref="F43:G43"/>
    <mergeCell ref="I43:J43"/>
    <mergeCell ref="B40:C40"/>
    <mergeCell ref="D40:E40"/>
    <mergeCell ref="F40:G40"/>
    <mergeCell ref="I40:J40"/>
    <mergeCell ref="B41:C41"/>
    <mergeCell ref="D41:E41"/>
    <mergeCell ref="F41:G41"/>
    <mergeCell ref="I41:J41"/>
    <mergeCell ref="B38:C38"/>
    <mergeCell ref="D38:E38"/>
    <mergeCell ref="F38:G38"/>
    <mergeCell ref="I38:J38"/>
    <mergeCell ref="B39:C39"/>
    <mergeCell ref="D39:E39"/>
    <mergeCell ref="F39:G39"/>
    <mergeCell ref="I39:J39"/>
    <mergeCell ref="B36:C36"/>
    <mergeCell ref="D36:E36"/>
    <mergeCell ref="F36:G36"/>
    <mergeCell ref="I36:J36"/>
    <mergeCell ref="B37:C37"/>
    <mergeCell ref="D37:E37"/>
    <mergeCell ref="F37:G37"/>
    <mergeCell ref="I37:J37"/>
    <mergeCell ref="B34:C34"/>
    <mergeCell ref="D34:E34"/>
    <mergeCell ref="F34:G34"/>
    <mergeCell ref="I34:J34"/>
    <mergeCell ref="B35:C35"/>
    <mergeCell ref="D35:E35"/>
    <mergeCell ref="F35:G35"/>
    <mergeCell ref="I35:J35"/>
    <mergeCell ref="B32:C32"/>
    <mergeCell ref="D32:E32"/>
    <mergeCell ref="F32:G32"/>
    <mergeCell ref="I32:J32"/>
    <mergeCell ref="B33:C33"/>
    <mergeCell ref="D33:E33"/>
    <mergeCell ref="F33:G33"/>
    <mergeCell ref="I33:J33"/>
    <mergeCell ref="B30:C30"/>
    <mergeCell ref="D30:E30"/>
    <mergeCell ref="F30:G30"/>
    <mergeCell ref="I30:J30"/>
    <mergeCell ref="B31:C31"/>
    <mergeCell ref="D31:E31"/>
    <mergeCell ref="F31:G31"/>
    <mergeCell ref="I31:J31"/>
    <mergeCell ref="B27:J27"/>
    <mergeCell ref="B28:C28"/>
    <mergeCell ref="D28:E28"/>
    <mergeCell ref="F28:G28"/>
    <mergeCell ref="I28:J28"/>
    <mergeCell ref="B29:C29"/>
    <mergeCell ref="D29:E29"/>
    <mergeCell ref="F29:G29"/>
    <mergeCell ref="I29:J29"/>
    <mergeCell ref="B25:C25"/>
    <mergeCell ref="D25:E25"/>
    <mergeCell ref="F25:G25"/>
    <mergeCell ref="I25:J25"/>
    <mergeCell ref="B26:C26"/>
    <mergeCell ref="D26:E26"/>
    <mergeCell ref="F26:G26"/>
    <mergeCell ref="I26:J26"/>
    <mergeCell ref="B23:C23"/>
    <mergeCell ref="D23:E23"/>
    <mergeCell ref="F23:G23"/>
    <mergeCell ref="I23:J23"/>
    <mergeCell ref="B24:C24"/>
    <mergeCell ref="D24:E24"/>
    <mergeCell ref="F24:G24"/>
    <mergeCell ref="I24:J24"/>
    <mergeCell ref="B21:C21"/>
    <mergeCell ref="D21:E21"/>
    <mergeCell ref="F21:G21"/>
    <mergeCell ref="I21:J21"/>
    <mergeCell ref="B22:C22"/>
    <mergeCell ref="D22:E22"/>
    <mergeCell ref="F22:G22"/>
    <mergeCell ref="I22:J22"/>
    <mergeCell ref="B19:C19"/>
    <mergeCell ref="D19:E19"/>
    <mergeCell ref="F19:G19"/>
    <mergeCell ref="I19:J19"/>
    <mergeCell ref="B20:C20"/>
    <mergeCell ref="D20:E20"/>
    <mergeCell ref="F20:G20"/>
    <mergeCell ref="I20:J20"/>
    <mergeCell ref="B16:J16"/>
    <mergeCell ref="B17:C17"/>
    <mergeCell ref="D17:E17"/>
    <mergeCell ref="F17:G17"/>
    <mergeCell ref="I17:J17"/>
    <mergeCell ref="B18:C18"/>
    <mergeCell ref="D18:E18"/>
    <mergeCell ref="F18:G18"/>
    <mergeCell ref="I18:J18"/>
    <mergeCell ref="B14:C14"/>
    <mergeCell ref="D14:E14"/>
    <mergeCell ref="F14:G14"/>
    <mergeCell ref="I14:J14"/>
    <mergeCell ref="B15:C15"/>
    <mergeCell ref="D15:E15"/>
    <mergeCell ref="F15:G15"/>
    <mergeCell ref="I15:J15"/>
    <mergeCell ref="B12:C12"/>
    <mergeCell ref="D12:E12"/>
    <mergeCell ref="F12:G12"/>
    <mergeCell ref="I12:J12"/>
    <mergeCell ref="B13:C13"/>
    <mergeCell ref="D13:E13"/>
    <mergeCell ref="F13:G13"/>
    <mergeCell ref="I13:J13"/>
    <mergeCell ref="D7:E7"/>
    <mergeCell ref="B10:J10"/>
    <mergeCell ref="B11:C11"/>
    <mergeCell ref="D11:E11"/>
    <mergeCell ref="F11:G11"/>
    <mergeCell ref="I11:J11"/>
  </mergeCells>
  <pageMargins left="0.25" right="0.25" top="0.25" bottom="0.25" header="0.25" footer="0.25"/>
  <pageSetup paperSize="9" orientation="landscape" horizontalDpi="0" verticalDpi="0"/>
  <headerFooter alignWithMargins="0">
    <oddFooter>&amp;L&amp;C&amp;R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Vendimet dhe Rekomandimet</vt:lpstr>
      <vt:lpstr>Raport financiar</vt:lpstr>
      <vt:lpstr>Tab.e buxhetit</vt:lpstr>
      <vt:lpstr>Kapitalet</vt:lpstr>
      <vt:lpstr>Mallrat</vt:lpstr>
      <vt:lpstr>Subvencionet dhe pagat</vt:lpstr>
      <vt:lpstr>Deputetët</vt:lpstr>
      <vt:lpstr>Administrata</vt:lpstr>
      <vt:lpstr>SMP</vt:lpstr>
      <vt:lpstr>'Raport financiar'!Print_Area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2017-03-15T07:51:00Z</dcterms:modified>
</cp:coreProperties>
</file>